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480" yWindow="105" windowWidth="11475" windowHeight="10230" firstSheet="1" activeTab="1"/>
  </bookViews>
  <sheets>
    <sheet name="kalendar-2013" sheetId="2" r:id="rId1"/>
    <sheet name="Plánovací kalendář 2014" sheetId="4" r:id="rId2"/>
  </sheets>
  <calcPr calcId="145621"/>
</workbook>
</file>

<file path=xl/calcChain.xml><?xml version="1.0" encoding="utf-8"?>
<calcChain xmlns="http://schemas.openxmlformats.org/spreadsheetml/2006/main">
  <c r="AK23" i="4" l="1"/>
  <c r="AJ23" i="4"/>
  <c r="AD15" i="4" l="1"/>
  <c r="AD12" i="4"/>
  <c r="AA41" i="4"/>
  <c r="AA42" i="4" s="1"/>
  <c r="AA43" i="4" s="1"/>
  <c r="AA44" i="4" s="1"/>
  <c r="AA34" i="4"/>
  <c r="AA35" i="4" s="1"/>
  <c r="AA36" i="4" s="1"/>
  <c r="AA37" i="4" s="1"/>
  <c r="AA20" i="4"/>
  <c r="AA21" i="4" s="1"/>
  <c r="AA22" i="4" s="1"/>
  <c r="AA23" i="4" s="1"/>
  <c r="AA13" i="4"/>
  <c r="AA14" i="4" s="1"/>
  <c r="AA15" i="4" s="1"/>
  <c r="AA16" i="4" s="1"/>
  <c r="J48" i="4"/>
  <c r="J49" i="4" s="1"/>
  <c r="J50" i="4" s="1"/>
  <c r="J51" i="4" s="1"/>
  <c r="J52" i="4" s="1"/>
  <c r="J41" i="4"/>
  <c r="J42" i="4" s="1"/>
  <c r="J43" i="4" s="1"/>
  <c r="J44" i="4" s="1"/>
  <c r="J34" i="4"/>
  <c r="J35" i="4" s="1"/>
  <c r="J36" i="4" s="1"/>
  <c r="J37" i="4" s="1"/>
  <c r="J27" i="4"/>
  <c r="J28" i="4" s="1"/>
  <c r="J29" i="4" s="1"/>
  <c r="J30" i="4" s="1"/>
  <c r="J31" i="4" s="1"/>
  <c r="J20" i="4"/>
  <c r="J21" i="4" s="1"/>
  <c r="J22" i="4" s="1"/>
  <c r="J23" i="4" s="1"/>
  <c r="J14" i="4"/>
  <c r="J15" i="4" s="1"/>
  <c r="J16" i="4" s="1"/>
  <c r="K39" i="4"/>
  <c r="K46" i="4"/>
  <c r="K32" i="4"/>
  <c r="S47" i="4"/>
  <c r="S40" i="4"/>
  <c r="T40" i="4" s="1" a="1"/>
  <c r="S33" i="4"/>
  <c r="T33" i="4" s="1" a="1"/>
  <c r="X34" i="4" s="1"/>
  <c r="S26" i="4"/>
  <c r="T26" i="4" s="1" a="1"/>
  <c r="Z27" i="4" s="1"/>
  <c r="S19" i="4"/>
  <c r="T19" i="4" s="1" a="1"/>
  <c r="T20" i="4" s="1"/>
  <c r="S12" i="4"/>
  <c r="T12" i="4" s="1" a="1"/>
  <c r="U15" i="4" s="1"/>
  <c r="B47" i="4"/>
  <c r="C47" i="4" s="1" a="1"/>
  <c r="F52" i="4" s="1"/>
  <c r="B40" i="4"/>
  <c r="C40" i="4" s="1" a="1"/>
  <c r="C43" i="4" s="1"/>
  <c r="B33" i="4"/>
  <c r="C33" i="4" s="1" a="1"/>
  <c r="B26" i="4"/>
  <c r="C26" i="4" s="1" a="1"/>
  <c r="B19" i="4"/>
  <c r="C19" i="4" s="1" a="1"/>
  <c r="B12" i="4"/>
  <c r="C12" i="4" s="1" a="1"/>
  <c r="F17" i="4" s="1"/>
  <c r="T47" i="4" a="1"/>
  <c r="T48" i="4" s="1"/>
  <c r="L43" i="2" a="1"/>
  <c r="Q48" i="2" s="1"/>
  <c r="L36" i="2" a="1"/>
  <c r="P38" i="2" s="1"/>
  <c r="L29" i="2" a="1"/>
  <c r="Q34" i="2" s="1"/>
  <c r="L22" i="2" a="1"/>
  <c r="R27" i="2"/>
  <c r="L15" i="2" a="1"/>
  <c r="L8" i="2" a="1"/>
  <c r="C43" i="2" a="1"/>
  <c r="C36" i="2" a="1"/>
  <c r="I41" i="2" s="1"/>
  <c r="C29" i="2" a="1"/>
  <c r="I34" i="2" s="1"/>
  <c r="C22" i="2" a="1"/>
  <c r="D22" i="2" s="1"/>
  <c r="H27" i="2"/>
  <c r="C15" i="2" a="1"/>
  <c r="C8" i="2" a="1"/>
  <c r="C8" i="2"/>
  <c r="F8" i="2"/>
  <c r="G9" i="2"/>
  <c r="D10" i="2"/>
  <c r="H10" i="2"/>
  <c r="I11" i="2"/>
  <c r="F12" i="2"/>
  <c r="C13" i="2"/>
  <c r="N36" i="2"/>
  <c r="Q39" i="2"/>
  <c r="R40" i="2"/>
  <c r="N38" i="2"/>
  <c r="R38" i="2"/>
  <c r="Q41" i="2"/>
  <c r="P22" i="2"/>
  <c r="M23" i="2"/>
  <c r="Q23" i="2"/>
  <c r="R24" i="2"/>
  <c r="O25" i="2"/>
  <c r="L26" i="2"/>
  <c r="M27" i="2"/>
  <c r="Q27" i="2"/>
  <c r="N22" i="2"/>
  <c r="O23" i="2"/>
  <c r="L24" i="2"/>
  <c r="P24" i="2"/>
  <c r="Q25" i="2"/>
  <c r="N26" i="2"/>
  <c r="R26" i="2"/>
  <c r="O27" i="2"/>
  <c r="L8" i="2"/>
  <c r="M9" i="2"/>
  <c r="Q9" i="2"/>
  <c r="N10" i="2"/>
  <c r="O11" i="2"/>
  <c r="L12" i="2"/>
  <c r="P12" i="2"/>
  <c r="N8" i="2"/>
  <c r="R8" i="2"/>
  <c r="O9" i="2"/>
  <c r="P10" i="2"/>
  <c r="M11" i="2"/>
  <c r="Q11" i="2"/>
  <c r="R12" i="2"/>
  <c r="O13" i="2"/>
  <c r="Q13" i="2"/>
  <c r="O15" i="2"/>
  <c r="P16" i="2"/>
  <c r="R16" i="2"/>
  <c r="L18" i="2"/>
  <c r="N18" i="2"/>
  <c r="O19" i="2"/>
  <c r="L20" i="2"/>
  <c r="M29" i="2"/>
  <c r="O29" i="2"/>
  <c r="Q29" i="2"/>
  <c r="N30" i="2"/>
  <c r="P30" i="2"/>
  <c r="R30" i="2"/>
  <c r="O31" i="2"/>
  <c r="Q31" i="2"/>
  <c r="L32" i="2"/>
  <c r="P32" i="2"/>
  <c r="R32" i="2"/>
  <c r="M33" i="2"/>
  <c r="Q33" i="2"/>
  <c r="L34" i="2"/>
  <c r="N34" i="2"/>
  <c r="R34" i="2"/>
  <c r="M43" i="2"/>
  <c r="O43" i="2"/>
  <c r="Q43" i="2"/>
  <c r="L44" i="2"/>
  <c r="N44" i="2"/>
  <c r="P44" i="2"/>
  <c r="R44" i="2"/>
  <c r="M45" i="2"/>
  <c r="O45" i="2"/>
  <c r="Q45" i="2"/>
  <c r="L46" i="2"/>
  <c r="N46" i="2"/>
  <c r="P46" i="2"/>
  <c r="R46" i="2"/>
  <c r="M47" i="2"/>
  <c r="O47" i="2"/>
  <c r="Q47" i="2"/>
  <c r="L48" i="2"/>
  <c r="N48" i="2"/>
  <c r="P48" i="2"/>
  <c r="R48" i="2"/>
  <c r="M8" i="2"/>
  <c r="Q8" i="2"/>
  <c r="L9" i="2"/>
  <c r="N9" i="2"/>
  <c r="R9" i="2"/>
  <c r="M10" i="2"/>
  <c r="O10" i="2"/>
  <c r="L11" i="2"/>
  <c r="N11" i="2"/>
  <c r="P11" i="2"/>
  <c r="M12" i="2"/>
  <c r="O12" i="2"/>
  <c r="Q12" i="2"/>
  <c r="N13" i="2"/>
  <c r="P13" i="2"/>
  <c r="L15" i="2"/>
  <c r="P15" i="2"/>
  <c r="Q16" i="2"/>
  <c r="L17" i="2"/>
  <c r="M18" i="2"/>
  <c r="O18" i="2"/>
  <c r="P19" i="2"/>
  <c r="M20" i="2"/>
  <c r="M22" i="2"/>
  <c r="O22" i="2"/>
  <c r="Q22" i="2"/>
  <c r="L23" i="2"/>
  <c r="N23" i="2"/>
  <c r="P23" i="2"/>
  <c r="R23" i="2"/>
  <c r="M24" i="2"/>
  <c r="O24" i="2"/>
  <c r="Q24" i="2"/>
  <c r="L25" i="2"/>
  <c r="N25" i="2"/>
  <c r="P25" i="2"/>
  <c r="R25" i="2"/>
  <c r="M26" i="2"/>
  <c r="O26" i="2"/>
  <c r="Q26" i="2"/>
  <c r="L27" i="2"/>
  <c r="N27" i="2"/>
  <c r="P27" i="2"/>
  <c r="L29" i="2"/>
  <c r="P29" i="2"/>
  <c r="R29" i="2"/>
  <c r="M30" i="2"/>
  <c r="Q30" i="2"/>
  <c r="L31" i="2"/>
  <c r="N31" i="2"/>
  <c r="R31" i="2"/>
  <c r="M32" i="2"/>
  <c r="O32" i="2"/>
  <c r="L33" i="2"/>
  <c r="N33" i="2"/>
  <c r="P33" i="2"/>
  <c r="M34" i="2"/>
  <c r="O34" i="2"/>
  <c r="L37" i="2"/>
  <c r="N37" i="2"/>
  <c r="O38" i="2"/>
  <c r="L39" i="2"/>
  <c r="M40" i="2"/>
  <c r="O40" i="2"/>
  <c r="P41" i="2"/>
  <c r="L43" i="2"/>
  <c r="N43" i="2"/>
  <c r="P43" i="2"/>
  <c r="R43" i="2"/>
  <c r="M44" i="2"/>
  <c r="O44" i="2"/>
  <c r="Q44" i="2"/>
  <c r="L45" i="2"/>
  <c r="N45" i="2"/>
  <c r="P45" i="2"/>
  <c r="R45" i="2"/>
  <c r="M46" i="2"/>
  <c r="O46" i="2"/>
  <c r="Q46" i="2"/>
  <c r="L47" i="2"/>
  <c r="N47" i="2"/>
  <c r="P47" i="2"/>
  <c r="R47" i="2"/>
  <c r="M48" i="2"/>
  <c r="O48" i="2"/>
  <c r="E29" i="2"/>
  <c r="I29" i="2"/>
  <c r="F30" i="2"/>
  <c r="C31" i="2"/>
  <c r="G31" i="2"/>
  <c r="D32" i="2"/>
  <c r="H32" i="2"/>
  <c r="E33" i="2"/>
  <c r="I33" i="2"/>
  <c r="F34" i="2"/>
  <c r="C29" i="2"/>
  <c r="G29" i="2"/>
  <c r="D30" i="2"/>
  <c r="H30" i="2"/>
  <c r="E31" i="2"/>
  <c r="I31" i="2"/>
  <c r="F32" i="2"/>
  <c r="C33" i="2"/>
  <c r="G33" i="2"/>
  <c r="D34" i="2"/>
  <c r="H34" i="2"/>
  <c r="F43" i="2"/>
  <c r="H43" i="2"/>
  <c r="E44" i="2"/>
  <c r="I44" i="2"/>
  <c r="F45" i="2"/>
  <c r="H45" i="2"/>
  <c r="G46" i="2"/>
  <c r="I46" i="2"/>
  <c r="D47" i="2"/>
  <c r="C48" i="2"/>
  <c r="E48" i="2"/>
  <c r="I48" i="2"/>
  <c r="C43" i="2"/>
  <c r="I43" i="2"/>
  <c r="D44" i="2"/>
  <c r="F44" i="2"/>
  <c r="E45" i="2"/>
  <c r="G45" i="2"/>
  <c r="D46" i="2"/>
  <c r="H46" i="2"/>
  <c r="E47" i="2"/>
  <c r="G47" i="2"/>
  <c r="F48" i="2"/>
  <c r="D29" i="2"/>
  <c r="F29" i="2"/>
  <c r="H29" i="2"/>
  <c r="C30" i="2"/>
  <c r="E30" i="2"/>
  <c r="G30" i="2"/>
  <c r="I30" i="2"/>
  <c r="D31" i="2"/>
  <c r="F31" i="2"/>
  <c r="H31" i="2"/>
  <c r="C32" i="2"/>
  <c r="E32" i="2"/>
  <c r="G32" i="2"/>
  <c r="I32" i="2"/>
  <c r="D33" i="2"/>
  <c r="F33" i="2"/>
  <c r="H33" i="2"/>
  <c r="C34" i="2"/>
  <c r="E34" i="2"/>
  <c r="G34" i="2"/>
  <c r="I13" i="2"/>
  <c r="E13" i="2"/>
  <c r="H12" i="2"/>
  <c r="D12" i="2"/>
  <c r="G11" i="2"/>
  <c r="C11" i="2"/>
  <c r="F10" i="2"/>
  <c r="I9" i="2"/>
  <c r="E9" i="2"/>
  <c r="H8" i="2"/>
  <c r="D8" i="2"/>
  <c r="F22" i="2"/>
  <c r="H22" i="2"/>
  <c r="I23" i="2"/>
  <c r="F24" i="2"/>
  <c r="G25" i="2"/>
  <c r="I25" i="2"/>
  <c r="C27" i="2"/>
  <c r="E27" i="2"/>
  <c r="E22" i="2"/>
  <c r="I22" i="2"/>
  <c r="C24" i="2"/>
  <c r="E24" i="2"/>
  <c r="F25" i="2"/>
  <c r="H25" i="2"/>
  <c r="I26" i="2"/>
  <c r="F27" i="2"/>
  <c r="C16" i="2"/>
  <c r="E16" i="2"/>
  <c r="D17" i="2"/>
  <c r="F17" i="2"/>
  <c r="E18" i="2"/>
  <c r="G18" i="2"/>
  <c r="F19" i="2"/>
  <c r="H19" i="2"/>
  <c r="G20" i="2"/>
  <c r="I20" i="2"/>
  <c r="G15" i="2"/>
  <c r="I15" i="2"/>
  <c r="H16" i="2"/>
  <c r="C17" i="2"/>
  <c r="I17" i="2"/>
  <c r="D18" i="2"/>
  <c r="C19" i="2"/>
  <c r="E19" i="2"/>
  <c r="D20" i="2"/>
  <c r="F20" i="2"/>
  <c r="H13" i="2"/>
  <c r="F13" i="2"/>
  <c r="D13" i="2"/>
  <c r="I12" i="2"/>
  <c r="G12" i="2"/>
  <c r="E12" i="2"/>
  <c r="C12" i="2"/>
  <c r="H11" i="2"/>
  <c r="F11" i="2"/>
  <c r="D11" i="2"/>
  <c r="I10" i="2"/>
  <c r="G10" i="2"/>
  <c r="E10" i="2"/>
  <c r="C10" i="2"/>
  <c r="H9" i="2"/>
  <c r="F9" i="2"/>
  <c r="D9" i="2"/>
  <c r="I8" i="2"/>
  <c r="G8" i="2"/>
  <c r="E8" i="2"/>
  <c r="U52" i="4" l="1"/>
  <c r="W50" i="4"/>
  <c r="T49" i="4"/>
  <c r="X47" i="4"/>
  <c r="T52" i="4"/>
  <c r="X50" i="4"/>
  <c r="U49" i="4"/>
  <c r="W47" i="4"/>
  <c r="X51" i="4"/>
  <c r="U50" i="4"/>
  <c r="Y48" i="4"/>
  <c r="T47" i="4"/>
  <c r="Y51" i="4"/>
  <c r="V50" i="4"/>
  <c r="X48" i="4"/>
  <c r="U47" i="4"/>
  <c r="V51" i="4"/>
  <c r="Z49" i="4"/>
  <c r="U48" i="4"/>
  <c r="Z52" i="4"/>
  <c r="W51" i="4"/>
  <c r="Y49" i="4"/>
  <c r="V48" i="4"/>
  <c r="W52" i="4"/>
  <c r="T51" i="4"/>
  <c r="V49" i="4"/>
  <c r="Z47" i="4"/>
  <c r="X52" i="4"/>
  <c r="Z50" i="4"/>
  <c r="W49" i="4"/>
  <c r="Z41" i="4"/>
  <c r="X43" i="4"/>
  <c r="T42" i="4"/>
  <c r="T41" i="4"/>
  <c r="T45" i="4"/>
  <c r="T40" i="4"/>
  <c r="W41" i="4"/>
  <c r="W40" i="4"/>
  <c r="X44" i="4"/>
  <c r="X45" i="4"/>
  <c r="U40" i="4"/>
  <c r="Z34" i="4"/>
  <c r="U37" i="4"/>
  <c r="V33" i="4"/>
  <c r="X35" i="4"/>
  <c r="Z37" i="4"/>
  <c r="T37" i="4"/>
  <c r="U34" i="4"/>
  <c r="X38" i="4"/>
  <c r="Y35" i="4"/>
  <c r="Y33" i="4"/>
  <c r="T36" i="4"/>
  <c r="V38" i="4"/>
  <c r="W34" i="4"/>
  <c r="Y36" i="4"/>
  <c r="V35" i="4"/>
  <c r="Z36" i="4"/>
  <c r="T34" i="4"/>
  <c r="V34" i="4"/>
  <c r="X36" i="4"/>
  <c r="Z38" i="4"/>
  <c r="T35" i="4"/>
  <c r="V37" i="4"/>
  <c r="X37" i="4"/>
  <c r="Y34" i="4"/>
  <c r="V36" i="4"/>
  <c r="W33" i="4"/>
  <c r="U33" i="4"/>
  <c r="W35" i="4"/>
  <c r="Y37" i="4"/>
  <c r="Z33" i="4"/>
  <c r="U36" i="4"/>
  <c r="W38" i="4"/>
  <c r="W36" i="4"/>
  <c r="T33" i="4"/>
  <c r="T38" i="4"/>
  <c r="T27" i="4"/>
  <c r="X31" i="4"/>
  <c r="V26" i="4"/>
  <c r="Z30" i="4"/>
  <c r="W29" i="4"/>
  <c r="U26" i="4"/>
  <c r="V29" i="4"/>
  <c r="X28" i="4"/>
  <c r="T26" i="4"/>
  <c r="T29" i="4"/>
  <c r="Z29" i="4"/>
  <c r="U29" i="4"/>
  <c r="Y26" i="4"/>
  <c r="X27" i="4"/>
  <c r="Z26" i="4"/>
  <c r="W31" i="4"/>
  <c r="V28" i="4"/>
  <c r="U30" i="4"/>
  <c r="Y19" i="4"/>
  <c r="T22" i="4"/>
  <c r="V24" i="4"/>
  <c r="W20" i="4"/>
  <c r="Y22" i="4"/>
  <c r="T23" i="4"/>
  <c r="U20" i="4"/>
  <c r="X24" i="4"/>
  <c r="U21" i="4"/>
  <c r="V20" i="4"/>
  <c r="X22" i="4"/>
  <c r="Z24" i="4"/>
  <c r="T21" i="4"/>
  <c r="V23" i="4"/>
  <c r="W22" i="4"/>
  <c r="T19" i="4"/>
  <c r="W23" i="4"/>
  <c r="X20" i="4"/>
  <c r="U19" i="4"/>
  <c r="W21" i="4"/>
  <c r="Y23" i="4"/>
  <c r="Z19" i="4"/>
  <c r="U22" i="4"/>
  <c r="W24" i="4"/>
  <c r="X23" i="4"/>
  <c r="Y20" i="4"/>
  <c r="V22" i="4"/>
  <c r="Z20" i="4"/>
  <c r="U23" i="4"/>
  <c r="V19" i="4"/>
  <c r="X21" i="4"/>
  <c r="Z23" i="4"/>
  <c r="V21" i="4"/>
  <c r="Z22" i="4"/>
  <c r="I47" i="4"/>
  <c r="I52" i="4"/>
  <c r="D49" i="4"/>
  <c r="C51" i="4"/>
  <c r="C50" i="4"/>
  <c r="D47" i="4"/>
  <c r="I51" i="4"/>
  <c r="G49" i="4"/>
  <c r="E47" i="4"/>
  <c r="E49" i="4"/>
  <c r="F47" i="4"/>
  <c r="H49" i="4"/>
  <c r="C52" i="4"/>
  <c r="I49" i="4"/>
  <c r="E52" i="4"/>
  <c r="F49" i="4"/>
  <c r="H50" i="4"/>
  <c r="F48" i="4"/>
  <c r="G51" i="4"/>
  <c r="C47" i="4"/>
  <c r="G48" i="4"/>
  <c r="I50" i="4"/>
  <c r="D52" i="4"/>
  <c r="G47" i="4"/>
  <c r="G50" i="4"/>
  <c r="H47" i="4"/>
  <c r="D50" i="4"/>
  <c r="F50" i="4"/>
  <c r="F51" i="4"/>
  <c r="E51" i="4"/>
  <c r="C49" i="4"/>
  <c r="H52" i="4"/>
  <c r="D48" i="4"/>
  <c r="C48" i="4"/>
  <c r="E50" i="4"/>
  <c r="G52" i="4"/>
  <c r="H48" i="4"/>
  <c r="H51" i="4"/>
  <c r="E48" i="4"/>
  <c r="I43" i="4"/>
  <c r="D33" i="4"/>
  <c r="G36" i="4"/>
  <c r="C37" i="4"/>
  <c r="I36" i="4"/>
  <c r="G34" i="4"/>
  <c r="C33" i="4"/>
  <c r="G37" i="4"/>
  <c r="C35" i="4"/>
  <c r="E37" i="4"/>
  <c r="H33" i="4"/>
  <c r="E38" i="4"/>
  <c r="G33" i="4"/>
  <c r="D38" i="4"/>
  <c r="G38" i="4"/>
  <c r="E36" i="4"/>
  <c r="C34" i="4"/>
  <c r="D34" i="4"/>
  <c r="H38" i="4"/>
  <c r="E33" i="4"/>
  <c r="G35" i="4"/>
  <c r="I37" i="4"/>
  <c r="F35" i="4"/>
  <c r="H34" i="4"/>
  <c r="C38" i="4"/>
  <c r="H35" i="4"/>
  <c r="F33" i="4"/>
  <c r="E35" i="4"/>
  <c r="I33" i="4"/>
  <c r="D36" i="4"/>
  <c r="C36" i="4"/>
  <c r="I35" i="4"/>
  <c r="F37" i="4"/>
  <c r="D35" i="4"/>
  <c r="I38" i="4"/>
  <c r="F36" i="4"/>
  <c r="F34" i="4"/>
  <c r="H36" i="4"/>
  <c r="H24" i="4"/>
  <c r="I23" i="4"/>
  <c r="H21" i="4"/>
  <c r="H23" i="4"/>
  <c r="G24" i="4"/>
  <c r="F21" i="4"/>
  <c r="E19" i="4"/>
  <c r="D19" i="4"/>
  <c r="H20" i="4"/>
  <c r="G21" i="4"/>
  <c r="D15" i="4"/>
  <c r="I12" i="4"/>
  <c r="F15" i="4"/>
  <c r="I17" i="4"/>
  <c r="F12" i="4"/>
  <c r="H14" i="4"/>
  <c r="C17" i="4"/>
  <c r="I13" i="4"/>
  <c r="D17" i="4"/>
  <c r="G12" i="4"/>
  <c r="I16" i="4"/>
  <c r="G14" i="4"/>
  <c r="E12" i="4"/>
  <c r="E14" i="4"/>
  <c r="C13" i="4"/>
  <c r="E15" i="4"/>
  <c r="G17" i="4"/>
  <c r="D12" i="4"/>
  <c r="F14" i="4"/>
  <c r="H16" i="4"/>
  <c r="C16" i="4"/>
  <c r="H15" i="4"/>
  <c r="F13" i="4"/>
  <c r="G16" i="4"/>
  <c r="C12" i="4"/>
  <c r="D14" i="4"/>
  <c r="F16" i="4"/>
  <c r="E13" i="4"/>
  <c r="G15" i="4"/>
  <c r="H13" i="4"/>
  <c r="D16" i="4"/>
  <c r="E16" i="4"/>
  <c r="C14" i="4"/>
  <c r="H17" i="4"/>
  <c r="D13" i="4"/>
  <c r="G13" i="4"/>
  <c r="I15" i="4"/>
  <c r="H12" i="4"/>
  <c r="C15" i="4"/>
  <c r="E17" i="4"/>
  <c r="I14" i="4"/>
  <c r="F31" i="4"/>
  <c r="H26" i="4"/>
  <c r="G29" i="4"/>
  <c r="G26" i="4"/>
  <c r="D31" i="4"/>
  <c r="G31" i="4"/>
  <c r="E29" i="4"/>
  <c r="C27" i="4"/>
  <c r="C26" i="4"/>
  <c r="G30" i="4"/>
  <c r="C28" i="4"/>
  <c r="E30" i="4"/>
  <c r="F28" i="4"/>
  <c r="E31" i="4"/>
  <c r="I28" i="4"/>
  <c r="F30" i="4"/>
  <c r="D28" i="4"/>
  <c r="E28" i="4"/>
  <c r="I26" i="4"/>
  <c r="D29" i="4"/>
  <c r="E27" i="4"/>
  <c r="H30" i="4"/>
  <c r="H27" i="4"/>
  <c r="C31" i="4"/>
  <c r="H28" i="4"/>
  <c r="F26" i="4"/>
  <c r="D27" i="4"/>
  <c r="H31" i="4"/>
  <c r="E26" i="4"/>
  <c r="G28" i="4"/>
  <c r="I30" i="4"/>
  <c r="V13" i="4"/>
  <c r="W17" i="4"/>
  <c r="X14" i="4"/>
  <c r="T17" i="4"/>
  <c r="U14" i="4"/>
  <c r="Z17" i="4"/>
  <c r="Y13" i="4"/>
  <c r="Y15" i="4"/>
  <c r="Z12" i="4"/>
  <c r="Z15" i="4"/>
  <c r="W12" i="4"/>
  <c r="Y16" i="4"/>
  <c r="U13" i="4"/>
  <c r="Z16" i="4"/>
  <c r="W13" i="4"/>
  <c r="W16" i="4"/>
  <c r="X13" i="4"/>
  <c r="I40" i="4"/>
  <c r="H45" i="4"/>
  <c r="C30" i="4"/>
  <c r="C44" i="4"/>
  <c r="F27" i="4"/>
  <c r="I31" i="4"/>
  <c r="I29" i="4"/>
  <c r="C29" i="4"/>
  <c r="F45" i="4"/>
  <c r="H40" i="4"/>
  <c r="G43" i="4"/>
  <c r="G40" i="4"/>
  <c r="D45" i="4"/>
  <c r="G45" i="4"/>
  <c r="E43" i="4"/>
  <c r="C41" i="4"/>
  <c r="E42" i="4"/>
  <c r="F41" i="4"/>
  <c r="H43" i="4"/>
  <c r="F42" i="4"/>
  <c r="E45" i="4"/>
  <c r="I42" i="4"/>
  <c r="F44" i="4"/>
  <c r="D42" i="4"/>
  <c r="C40" i="4"/>
  <c r="G44" i="4"/>
  <c r="E40" i="4"/>
  <c r="G42" i="4"/>
  <c r="I44" i="4"/>
  <c r="E41" i="4"/>
  <c r="H44" i="4"/>
  <c r="H41" i="4"/>
  <c r="C45" i="4"/>
  <c r="H42" i="4"/>
  <c r="F40" i="4"/>
  <c r="I45" i="4"/>
  <c r="F43" i="4"/>
  <c r="C42" i="4"/>
  <c r="E44" i="4"/>
  <c r="D43" i="4"/>
  <c r="Y14" i="4"/>
  <c r="D26" i="4"/>
  <c r="Y12" i="4"/>
  <c r="H29" i="4"/>
  <c r="D41" i="4"/>
  <c r="F29" i="4"/>
  <c r="V12" i="4"/>
  <c r="G27" i="4"/>
  <c r="G41" i="4"/>
  <c r="D40" i="4"/>
  <c r="X16" i="4"/>
  <c r="H22" i="4"/>
  <c r="F20" i="4"/>
  <c r="C23" i="4"/>
  <c r="U28" i="4"/>
  <c r="W30" i="4"/>
  <c r="Y42" i="4"/>
  <c r="W27" i="4"/>
  <c r="Y29" i="4"/>
  <c r="Y43" i="4"/>
  <c r="E21" i="4"/>
  <c r="E20" i="4"/>
  <c r="G22" i="4"/>
  <c r="F22" i="4"/>
  <c r="T44" i="4"/>
  <c r="X30" i="4"/>
  <c r="Y27" i="4"/>
  <c r="I22" i="4"/>
  <c r="C20" i="4"/>
  <c r="V31" i="4"/>
  <c r="W28" i="4"/>
  <c r="E23" i="4"/>
  <c r="C21" i="4"/>
  <c r="D24" i="4"/>
  <c r="G19" i="4"/>
  <c r="G23" i="4"/>
  <c r="H19" i="4"/>
  <c r="C22" i="4"/>
  <c r="E24" i="4"/>
  <c r="C24" i="4"/>
  <c r="G20" i="4"/>
  <c r="I24" i="4"/>
  <c r="F24" i="4"/>
  <c r="D22" i="4"/>
  <c r="I19" i="4"/>
  <c r="I21" i="4"/>
  <c r="W26" i="4"/>
  <c r="Y28" i="4"/>
  <c r="T31" i="4"/>
  <c r="V43" i="4"/>
  <c r="T28" i="4"/>
  <c r="V30" i="4"/>
  <c r="V44" i="4"/>
  <c r="C19" i="4"/>
  <c r="I20" i="4"/>
  <c r="D23" i="4"/>
  <c r="D20" i="4"/>
  <c r="U41" i="4"/>
  <c r="T30" i="4"/>
  <c r="U27" i="4"/>
  <c r="E22" i="4"/>
  <c r="F19" i="4"/>
  <c r="U44" i="4"/>
  <c r="Y30" i="4"/>
  <c r="F40" i="2"/>
  <c r="H38" i="2"/>
  <c r="E37" i="2"/>
  <c r="F39" i="2"/>
  <c r="G36" i="2"/>
  <c r="H39" i="2"/>
  <c r="E36" i="2"/>
  <c r="H20" i="2"/>
  <c r="H15" i="2"/>
  <c r="Q20" i="2"/>
  <c r="M15" i="2"/>
  <c r="N16" i="2"/>
  <c r="O17" i="2"/>
  <c r="P18" i="2"/>
  <c r="Q19" i="2"/>
  <c r="R20" i="2"/>
  <c r="N15" i="2"/>
  <c r="O16" i="2"/>
  <c r="P17" i="2"/>
  <c r="Q18" i="2"/>
  <c r="R19" i="2"/>
  <c r="R41" i="2"/>
  <c r="Y17" i="4"/>
  <c r="Z13" i="4"/>
  <c r="U16" i="4"/>
  <c r="X12" i="4"/>
  <c r="Z14" i="4"/>
  <c r="U17" i="4"/>
  <c r="W14" i="4"/>
  <c r="V17" i="4"/>
  <c r="V14" i="4"/>
  <c r="I36" i="2"/>
  <c r="D39" i="2"/>
  <c r="F41" i="2"/>
  <c r="H37" i="2"/>
  <c r="C40" i="2"/>
  <c r="H36" i="2"/>
  <c r="I37" i="2"/>
  <c r="C39" i="2"/>
  <c r="D40" i="2"/>
  <c r="E41" i="2"/>
  <c r="X41" i="4"/>
  <c r="Z43" i="4"/>
  <c r="V40" i="4"/>
  <c r="X42" i="4"/>
  <c r="Z44" i="4"/>
  <c r="I19" i="2"/>
  <c r="H18" i="2"/>
  <c r="G17" i="2"/>
  <c r="F16" i="2"/>
  <c r="E15" i="2"/>
  <c r="E20" i="2"/>
  <c r="D19" i="2"/>
  <c r="C18" i="2"/>
  <c r="I16" i="2"/>
  <c r="F15" i="2"/>
  <c r="G26" i="2"/>
  <c r="D25" i="2"/>
  <c r="F23" i="2"/>
  <c r="C22" i="2"/>
  <c r="H26" i="2"/>
  <c r="C25" i="2"/>
  <c r="G23" i="2"/>
  <c r="C41" i="2"/>
  <c r="G39" i="2"/>
  <c r="D38" i="2"/>
  <c r="F36" i="2"/>
  <c r="D41" i="2"/>
  <c r="E38" i="2"/>
  <c r="I40" i="2"/>
  <c r="C38" i="2"/>
  <c r="N41" i="2"/>
  <c r="P39" i="2"/>
  <c r="M38" i="2"/>
  <c r="Q36" i="2"/>
  <c r="N19" i="2"/>
  <c r="R17" i="2"/>
  <c r="M16" i="2"/>
  <c r="P20" i="2"/>
  <c r="M19" i="2"/>
  <c r="Q17" i="2"/>
  <c r="L16" i="2"/>
  <c r="M41" i="2"/>
  <c r="P36" i="2"/>
  <c r="W43" i="4"/>
  <c r="T16" i="4"/>
  <c r="T12" i="4"/>
  <c r="X15" i="4"/>
  <c r="U12" i="4"/>
  <c r="H48" i="2"/>
  <c r="C44" i="2"/>
  <c r="D45" i="2"/>
  <c r="E46" i="2"/>
  <c r="F47" i="2"/>
  <c r="G48" i="2"/>
  <c r="G43" i="2"/>
  <c r="H44" i="2"/>
  <c r="I45" i="2"/>
  <c r="C47" i="2"/>
  <c r="D48" i="2"/>
  <c r="I34" i="4"/>
  <c r="D37" i="4"/>
  <c r="F38" i="4"/>
  <c r="E34" i="4"/>
  <c r="H37" i="4"/>
  <c r="G41" i="2"/>
  <c r="I39" i="2"/>
  <c r="F38" i="2"/>
  <c r="C37" i="2"/>
  <c r="H41" i="2"/>
  <c r="I38" i="2"/>
  <c r="C36" i="2"/>
  <c r="G38" i="2"/>
  <c r="R36" i="2"/>
  <c r="M39" i="2"/>
  <c r="O41" i="2"/>
  <c r="Q37" i="2"/>
  <c r="L40" i="2"/>
  <c r="O37" i="2"/>
  <c r="N40" i="2"/>
  <c r="M37" i="2"/>
  <c r="P40" i="2"/>
  <c r="O36" i="2"/>
  <c r="P37" i="2"/>
  <c r="Q38" i="2"/>
  <c r="R39" i="2"/>
  <c r="L41" i="2"/>
  <c r="Y45" i="4"/>
  <c r="Y40" i="4"/>
  <c r="T43" i="4"/>
  <c r="V45" i="4"/>
  <c r="X40" i="4"/>
  <c r="Z42" i="4"/>
  <c r="U45" i="4"/>
  <c r="W42" i="4"/>
  <c r="Z45" i="4"/>
  <c r="V42" i="4"/>
  <c r="C23" i="2"/>
  <c r="D24" i="2"/>
  <c r="E25" i="2"/>
  <c r="F26" i="2"/>
  <c r="G27" i="2"/>
  <c r="G22" i="2"/>
  <c r="H23" i="2"/>
  <c r="I24" i="2"/>
  <c r="C26" i="2"/>
  <c r="D27" i="2"/>
  <c r="T13" i="4"/>
  <c r="V15" i="4"/>
  <c r="X17" i="4"/>
  <c r="U42" i="4"/>
  <c r="W44" i="4"/>
  <c r="T14" i="4"/>
  <c r="V16" i="4"/>
  <c r="Z40" i="4"/>
  <c r="U43" i="4"/>
  <c r="W45" i="4"/>
  <c r="G19" i="2"/>
  <c r="F18" i="2"/>
  <c r="E17" i="2"/>
  <c r="D16" i="2"/>
  <c r="C15" i="2"/>
  <c r="C20" i="2"/>
  <c r="I18" i="2"/>
  <c r="H17" i="2"/>
  <c r="G16" i="2"/>
  <c r="D15" i="2"/>
  <c r="E26" i="2"/>
  <c r="G24" i="2"/>
  <c r="D23" i="2"/>
  <c r="I27" i="2"/>
  <c r="D26" i="2"/>
  <c r="H24" i="2"/>
  <c r="E23" i="2"/>
  <c r="I47" i="2"/>
  <c r="F46" i="2"/>
  <c r="C45" i="2"/>
  <c r="E43" i="2"/>
  <c r="H40" i="2"/>
  <c r="E39" i="2"/>
  <c r="G37" i="2"/>
  <c r="D36" i="2"/>
  <c r="H47" i="2"/>
  <c r="C46" i="2"/>
  <c r="G44" i="2"/>
  <c r="D43" i="2"/>
  <c r="G40" i="2"/>
  <c r="D37" i="2"/>
  <c r="E40" i="2"/>
  <c r="F37" i="2"/>
  <c r="Q40" i="2"/>
  <c r="N39" i="2"/>
  <c r="R37" i="2"/>
  <c r="M36" i="2"/>
  <c r="O20" i="2"/>
  <c r="L19" i="2"/>
  <c r="N17" i="2"/>
  <c r="R15" i="2"/>
  <c r="N20" i="2"/>
  <c r="R18" i="2"/>
  <c r="M17" i="2"/>
  <c r="Q15" i="2"/>
  <c r="O39" i="2"/>
  <c r="L36" i="2"/>
  <c r="L38" i="2"/>
  <c r="Y41" i="4"/>
  <c r="W15" i="4"/>
  <c r="Y44" i="4"/>
  <c r="V41" i="4"/>
  <c r="T15" i="4"/>
  <c r="R13" i="2"/>
  <c r="P8" i="2"/>
  <c r="R10" i="2"/>
  <c r="M13" i="2"/>
  <c r="L10" i="2"/>
  <c r="N12" i="2"/>
  <c r="O8" i="2"/>
  <c r="P9" i="2"/>
  <c r="Q10" i="2"/>
  <c r="R11" i="2"/>
  <c r="L13" i="2"/>
  <c r="R33" i="2"/>
  <c r="Q32" i="2"/>
  <c r="P31" i="2"/>
  <c r="O30" i="2"/>
  <c r="N29" i="2"/>
  <c r="P34" i="2"/>
  <c r="O33" i="2"/>
  <c r="N32" i="2"/>
  <c r="M31" i="2"/>
  <c r="L30" i="2"/>
  <c r="C9" i="2"/>
  <c r="E11" i="2"/>
  <c r="G13" i="2"/>
  <c r="L22" i="2"/>
  <c r="N24" i="2"/>
  <c r="P26" i="2"/>
  <c r="R22" i="2"/>
  <c r="M25" i="2"/>
  <c r="I27" i="4"/>
  <c r="D30" i="4"/>
  <c r="Y38" i="4"/>
  <c r="U35" i="4"/>
  <c r="W37" i="4"/>
  <c r="X33" i="4"/>
  <c r="Z35" i="4"/>
  <c r="U38" i="4"/>
  <c r="D21" i="4"/>
  <c r="F23" i="4"/>
  <c r="Y31" i="4"/>
  <c r="V27" i="4"/>
  <c r="X29" i="4"/>
  <c r="Z31" i="4"/>
  <c r="X26" i="4"/>
  <c r="Z28" i="4"/>
  <c r="U31" i="4"/>
  <c r="I48" i="4"/>
  <c r="D51" i="4"/>
  <c r="Y24" i="4"/>
  <c r="W19" i="4"/>
  <c r="Y21" i="4"/>
  <c r="T24" i="4"/>
  <c r="X19" i="4"/>
  <c r="Z21" i="4"/>
  <c r="U24" i="4"/>
  <c r="I41" i="4"/>
  <c r="D44" i="4"/>
  <c r="Y52" i="4"/>
  <c r="Y47" i="4"/>
  <c r="Z48" i="4"/>
  <c r="T50" i="4"/>
  <c r="U51" i="4"/>
  <c r="V52" i="4"/>
  <c r="V47" i="4"/>
  <c r="W48" i="4"/>
  <c r="X49" i="4"/>
  <c r="Y50" i="4"/>
  <c r="Z51" i="4"/>
  <c r="AB48" i="4" l="1"/>
  <c r="K48" i="4"/>
  <c r="AB13" i="4"/>
  <c r="K43" i="4"/>
  <c r="K45" i="4"/>
  <c r="K15" i="4"/>
  <c r="AB14" i="4"/>
  <c r="AB31" i="4"/>
  <c r="K21" i="4"/>
  <c r="K52" i="4"/>
  <c r="K50" i="4"/>
  <c r="AB20" i="4"/>
  <c r="AB27" i="4"/>
  <c r="AB51" i="4"/>
  <c r="AB44" i="4"/>
  <c r="K24" i="4"/>
  <c r="K29" i="4"/>
  <c r="K44" i="4"/>
  <c r="K31" i="4"/>
  <c r="K27" i="4"/>
  <c r="K14" i="4"/>
  <c r="K16" i="4"/>
  <c r="K38" i="4"/>
  <c r="K34" i="4"/>
  <c r="K35" i="4"/>
  <c r="L47" i="4"/>
  <c r="K51" i="4"/>
  <c r="AB23" i="4"/>
  <c r="AB22" i="4"/>
  <c r="AB38" i="4"/>
  <c r="AB36" i="4"/>
  <c r="AB40" i="4"/>
  <c r="AB47" i="4"/>
  <c r="K26" i="4"/>
  <c r="L26" i="4"/>
  <c r="AB12" i="4"/>
  <c r="AB30" i="4"/>
  <c r="AB28" i="4"/>
  <c r="K30" i="4"/>
  <c r="AB17" i="4"/>
  <c r="K28" i="4"/>
  <c r="K37" i="4"/>
  <c r="K49" i="4"/>
  <c r="AB21" i="4"/>
  <c r="AB33" i="4"/>
  <c r="AB45" i="4"/>
  <c r="AB49" i="4"/>
  <c r="K20" i="4"/>
  <c r="AB26" i="4"/>
  <c r="AC26" i="4"/>
  <c r="AB42" i="4"/>
  <c r="AB52" i="4"/>
  <c r="AB24" i="4"/>
  <c r="AB15" i="4"/>
  <c r="AB16" i="4"/>
  <c r="L19" i="4"/>
  <c r="K19" i="4"/>
  <c r="K22" i="4"/>
  <c r="K23" i="4"/>
  <c r="K42" i="4"/>
  <c r="K13" i="4"/>
  <c r="K17" i="4"/>
  <c r="K33" i="4"/>
  <c r="AC19" i="4"/>
  <c r="AB19" i="4"/>
  <c r="AB29" i="4"/>
  <c r="AB35" i="4"/>
  <c r="AB34" i="4"/>
  <c r="AB41" i="4"/>
  <c r="M50" i="4" l="1"/>
  <c r="M47" i="4"/>
  <c r="AD29" i="4"/>
  <c r="AD26" i="4"/>
  <c r="AD22" i="4"/>
  <c r="AD19" i="4"/>
  <c r="M19" i="4"/>
  <c r="M22" i="4"/>
  <c r="M29" i="4"/>
  <c r="M26" i="4"/>
</calcChain>
</file>

<file path=xl/sharedStrings.xml><?xml version="1.0" encoding="utf-8"?>
<sst xmlns="http://schemas.openxmlformats.org/spreadsheetml/2006/main" count="103" uniqueCount="69">
  <si>
    <t>* .... Placený svátek (9 dnů)</t>
  </si>
  <si>
    <t>Rok má 252 pracovních dnů, tj. 2016 pracovních hodin (směna 8 hod.), případně 1890 pracovních hodin (směna 7,5 hod.).</t>
  </si>
  <si>
    <t>22
+1*</t>
  </si>
  <si>
    <t>21
+1*</t>
  </si>
  <si>
    <t>Týden</t>
  </si>
  <si>
    <t>ne</t>
  </si>
  <si>
    <t>so</t>
  </si>
  <si>
    <t>pá</t>
  </si>
  <si>
    <t>čt</t>
  </si>
  <si>
    <t>st</t>
  </si>
  <si>
    <t>út</t>
  </si>
  <si>
    <t>po</t>
  </si>
  <si>
    <t>office.lasakovi.com</t>
  </si>
  <si>
    <t>Kalendář 2013</t>
  </si>
  <si>
    <t>Prac. dnů</t>
  </si>
  <si>
    <t>Pracovních
hodin</t>
  </si>
  <si>
    <t>20
+3*</t>
  </si>
  <si>
    <t>19
+1*</t>
  </si>
  <si>
    <t>20
+2*</t>
  </si>
  <si>
    <t>152
160**
165
172,5**</t>
  </si>
  <si>
    <t>157,5
165**
168
176**</t>
  </si>
  <si>
    <t>150
165**
160
176**</t>
  </si>
  <si>
    <t>150
172,5**
160
184**</t>
  </si>
  <si>
    <t>165
172,5**
176
184**</t>
  </si>
  <si>
    <t>Hydrologie teorie</t>
  </si>
  <si>
    <t>Hydrologie praxe</t>
  </si>
  <si>
    <t>Monitorování teorie</t>
  </si>
  <si>
    <t>Monitorování praxe</t>
  </si>
  <si>
    <t>Závlahy teorie</t>
  </si>
  <si>
    <t>Závlahy praxe</t>
  </si>
  <si>
    <t>4h</t>
  </si>
  <si>
    <t>8h</t>
  </si>
  <si>
    <t>Vodní ekosys. a  hydrobiol. praxe</t>
  </si>
  <si>
    <t>Vodní ekosys. a  hydrobiol. teorie</t>
  </si>
  <si>
    <t>Výuková jedn.</t>
  </si>
  <si>
    <t>Hodin</t>
  </si>
  <si>
    <t>Výk. jedn.</t>
  </si>
  <si>
    <t>Σ</t>
  </si>
  <si>
    <t>Obhajoby 12 h</t>
  </si>
  <si>
    <t>Státní svátek</t>
  </si>
  <si>
    <t>Prázdniny</t>
  </si>
  <si>
    <t>Maturitní zkoušky</t>
  </si>
  <si>
    <t>pá, so Obhajoby</t>
  </si>
  <si>
    <t>132h, 72 h px,60h teor. tj. 11 výuk. jednotek</t>
  </si>
  <si>
    <t xml:space="preserve"> Hospodaření s vodou při údržbě zeleně reg. č.  CZ.1.07/3.2.03/05.0027  Harmonogram výuky 2014 </t>
  </si>
  <si>
    <t>;</t>
  </si>
  <si>
    <t>(pá - odchyt ryb CHKO Kubín, so - rybí obsádka Haška )</t>
  </si>
  <si>
    <r>
      <rPr>
        <b/>
        <sz val="10"/>
        <rFont val="Arial"/>
        <family val="2"/>
        <charset val="238"/>
      </rPr>
      <t xml:space="preserve">Prof.Ing.Miloš Starý, CSc </t>
    </r>
    <r>
      <rPr>
        <sz val="10"/>
        <rFont val="Arial"/>
        <family val="2"/>
        <charset val="238"/>
      </rPr>
      <t xml:space="preserve">
VUT Brno, fakulta stavební, ústav vodního hospodářství krajiny  - vedoucí ústavu (hydrologie, nádrže, soustavy, hydrologie krajiny, srážkové a odtokové poměry toků včetně malých….)
Přednášející modulu hydrologie a odborný konzultant praxe hydrologie
</t>
    </r>
  </si>
  <si>
    <r>
      <rPr>
        <b/>
        <sz val="10"/>
        <rFont val="Arial"/>
        <family val="2"/>
        <charset val="238"/>
      </rPr>
      <t xml:space="preserve">Ing. Pavlína Burdíková </t>
    </r>
    <r>
      <rPr>
        <sz val="10"/>
        <rFont val="Arial"/>
        <family val="2"/>
        <charset val="238"/>
      </rPr>
      <t xml:space="preserve">
Vedoucí provozu Povodí Moravy, s.p. Valašské Meziříčí
Odborný konzultant praxe hydrologie
</t>
    </r>
  </si>
  <si>
    <r>
      <rPr>
        <b/>
        <sz val="10"/>
        <rFont val="Arial"/>
        <family val="2"/>
        <charset val="238"/>
      </rPr>
      <t>Slavoj Haška</t>
    </r>
    <r>
      <rPr>
        <sz val="10"/>
        <rFont val="Arial"/>
        <family val="2"/>
        <charset val="238"/>
      </rPr>
      <t xml:space="preserve">
Rrybářství Hustopeče n. Bečvou – rybolov a chov ryb
Odborný konzultant praxe modulu vodní ekosystémy a ekologická hydrobiologie
</t>
    </r>
  </si>
  <si>
    <r>
      <rPr>
        <b/>
        <sz val="10"/>
        <rFont val="Arial"/>
        <family val="2"/>
        <charset val="238"/>
      </rPr>
      <t>Mgr. Lenka Grufíková</t>
    </r>
    <r>
      <rPr>
        <sz val="10"/>
        <rFont val="Arial"/>
        <family val="2"/>
        <charset val="238"/>
      </rPr>
      <t xml:space="preserve">
Hydrobiolog povodí Moravy s. p Brno
Přednášející  monitorování a analýzy vod (vodní organismy a kvalita vod)
</t>
    </r>
  </si>
  <si>
    <r>
      <rPr>
        <b/>
        <sz val="10"/>
        <rFont val="Arial"/>
        <family val="2"/>
        <charset val="238"/>
      </rPr>
      <t xml:space="preserve">Mgr. Miroslav Kubín </t>
    </r>
    <r>
      <rPr>
        <sz val="10"/>
        <rFont val="Arial"/>
        <family val="2"/>
        <charset val="238"/>
      </rPr>
      <t xml:space="preserve">
Zoolog CHKO Beskydy 
Odborný konzultant praxe modulu vodní ekosystémy a ekologická hydrobiologie
</t>
    </r>
  </si>
  <si>
    <r>
      <rPr>
        <b/>
        <sz val="10"/>
        <rFont val="Arial"/>
        <family val="2"/>
        <charset val="238"/>
      </rPr>
      <t>Ing. Michal Čermák</t>
    </r>
    <r>
      <rPr>
        <sz val="10"/>
        <rFont val="Arial"/>
        <family val="2"/>
        <charset val="238"/>
      </rPr>
      <t xml:space="preserve">
ITTEC spol. s r.o. – zavlažování sportovních ploch
Přednášející modulu zavlažovací systémy sportovních, rekreačních a okrasných ploch
</t>
    </r>
  </si>
  <si>
    <t>pá 4h, so 8h Základy hydrol., učebna Starý</t>
  </si>
  <si>
    <t>pá4h Limnigraf. stanice Burdíková</t>
  </si>
  <si>
    <t>so 8h  Hydrol. model Starý</t>
  </si>
  <si>
    <t>pá 4 h, so 8h Vod. eko. a hydrobiolu, učebna Petrtýl</t>
  </si>
  <si>
    <t>pá 4h, so 8h  Vod. eko. a hydrobiol. praxe Petrtýl</t>
  </si>
  <si>
    <t>pá 4h, so 8h Vod. eko. a hydrobiol. terén</t>
  </si>
  <si>
    <t>pá 4h, so 8h Závlahové systémy, učebna Čermák</t>
  </si>
  <si>
    <t>pá 4h, so 8h  Závlahové systémy, praxe hřiště Čermák</t>
  </si>
  <si>
    <t xml:space="preserve">pá 4h, so 8h Monitorování, učebna </t>
  </si>
  <si>
    <t>pá 4h, so 8h- Monitorování laboratoř  Těžká</t>
  </si>
  <si>
    <t>pá 4h Monitorování laboratoř Těžká</t>
  </si>
  <si>
    <t>so 8h Monitorování laboratoř Těžká</t>
  </si>
  <si>
    <t>(pá - organismy a kvalita vod Grufíková,so- legislativa a monitorování krajiny Ezechel)</t>
  </si>
  <si>
    <r>
      <rPr>
        <b/>
        <sz val="10"/>
        <rFont val="Arial"/>
        <family val="2"/>
        <charset val="238"/>
      </rPr>
      <t xml:space="preserve">PaedDr. Lenka Těžká </t>
    </r>
    <r>
      <rPr>
        <sz val="10"/>
        <rFont val="Arial"/>
        <family val="2"/>
        <charset val="238"/>
      </rPr>
      <t xml:space="preserve">
Odborný učitel chemie, monitorování a analýz, biotechnologie na SŠZePř Rožnov p. R 
</t>
    </r>
  </si>
  <si>
    <r>
      <rPr>
        <b/>
        <sz val="10"/>
        <rFont val="Arial"/>
        <family val="2"/>
        <charset val="238"/>
      </rPr>
      <t xml:space="preserve">Ing. Miloslav Petrtýl, Ph.D. </t>
    </r>
    <r>
      <rPr>
        <sz val="10"/>
        <rFont val="Arial"/>
        <family val="2"/>
        <charset val="238"/>
      </rPr>
      <t xml:space="preserve">
Katedra zoologie a rybářství na fakultě agrobiologie, potravinových a přírodních zdrojů České zemědělské univerzity v Praze. Zaměřen na ichtyologii, sladkovodní akvakulturu, hydrobiologii a zahrnuje využití digitální fotografie v biologii a počítačovou analýzu obrazu s využitím geometrické morfometrie, 
Přednášející modulu vodní ekosystémy a ekologická hydrobiologie
</t>
    </r>
  </si>
  <si>
    <r>
      <rPr>
        <b/>
        <sz val="10"/>
        <rFont val="Arial"/>
        <family val="2"/>
        <charset val="238"/>
      </rPr>
      <t>Ing. Miroslav Ezechel</t>
    </r>
    <r>
      <rPr>
        <sz val="10"/>
        <rFont val="Arial"/>
        <family val="2"/>
        <charset val="238"/>
      </rPr>
      <t xml:space="preserve">  
Odborný učitel - Vyšší odborné škola zahradnické a Střední zahradnická škola v Mělníce. Specializuje se na krajinu a životní prostředí.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</si>
</sst>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"/>
  </numFmts>
  <fonts count="15" x14ac:knownFonts="1">
    <font>
      <sz val="10"/>
      <name val="Arial"/>
      <charset val="238"/>
    </font>
    <font>
      <sz val="8"/>
      <color indexed="9"/>
      <name val="Arial CE"/>
      <family val="2"/>
      <charset val="238"/>
    </font>
    <font>
      <b/>
      <sz val="10"/>
      <name val="Arial"/>
      <family val="2"/>
      <charset val="238"/>
    </font>
    <font>
      <sz val="6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7"/>
      <name val="Arial"/>
      <family val="2"/>
      <charset val="238"/>
    </font>
    <font>
      <sz val="10"/>
      <color theme="2"/>
      <name val="Arial"/>
      <family val="2"/>
      <charset val="238"/>
    </font>
    <font>
      <sz val="8"/>
      <color theme="2"/>
      <name val="Arial CE"/>
      <family val="2"/>
      <charset val="238"/>
    </font>
    <font>
      <sz val="9"/>
      <color theme="2"/>
      <name val="Arial CE"/>
      <family val="2"/>
      <charset val="238"/>
    </font>
    <font>
      <b/>
      <sz val="12"/>
      <color theme="2"/>
      <name val="Arial"/>
      <family val="2"/>
      <charset val="238"/>
    </font>
    <font>
      <b/>
      <sz val="22"/>
      <color theme="2" tint="-0.89999084444715716"/>
      <name val="Arial"/>
      <family val="2"/>
      <charset val="238"/>
    </font>
    <font>
      <sz val="10"/>
      <color theme="0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4659260841701"/>
        <bgColor indexed="64"/>
      </patternFill>
    </fill>
    <fill>
      <patternFill patternType="lightGray">
        <bgColor rgb="FF00B0F0"/>
      </patternFill>
    </fill>
    <fill>
      <patternFill patternType="lightGray">
        <bgColor rgb="FF00B050"/>
      </patternFill>
    </fill>
    <fill>
      <patternFill patternType="lightGray">
        <bgColor rgb="FFFFFF00"/>
      </patternFill>
    </fill>
    <fill>
      <patternFill patternType="lightGray">
        <bgColor theme="9" tint="-0.24994659260841701"/>
      </patternFill>
    </fill>
    <fill>
      <patternFill patternType="gray0625">
        <bgColor theme="5" tint="0.5999633777886288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gray0625"/>
    </fill>
    <fill>
      <patternFill patternType="lightGrid"/>
    </fill>
    <fill>
      <patternFill patternType="gray0625">
        <bgColor rgb="FFFF0000"/>
      </patternFill>
    </fill>
    <fill>
      <patternFill patternType="solid">
        <fgColor rgb="FF0070C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2" tint="-9.9948118533890809E-2"/>
        <bgColor theme="0"/>
      </patternFill>
    </fill>
  </fills>
  <borders count="2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2" borderId="0">
      <alignment horizontal="center" vertical="center" wrapText="1"/>
    </xf>
  </cellStyleXfs>
  <cellXfs count="155">
    <xf numFmtId="0" fontId="0" fillId="0" borderId="0" xfId="0"/>
    <xf numFmtId="0" fontId="0" fillId="0" borderId="0" xfId="0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2" fillId="3" borderId="1" xfId="0" applyFont="1" applyFill="1" applyBorder="1"/>
    <xf numFmtId="0" fontId="7" fillId="4" borderId="0" xfId="0" applyFont="1" applyFill="1"/>
    <xf numFmtId="0" fontId="8" fillId="4" borderId="0" xfId="1" applyFont="1" applyFill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/>
    <xf numFmtId="0" fontId="5" fillId="0" borderId="0" xfId="0" applyFont="1" applyFill="1"/>
    <xf numFmtId="0" fontId="5" fillId="0" borderId="0" xfId="0" applyFont="1" applyFill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2" xfId="0" applyFont="1" applyFill="1" applyBorder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4" borderId="0" xfId="1" applyFont="1" applyFill="1">
      <alignment horizontal="center" vertical="center" wrapText="1"/>
    </xf>
    <xf numFmtId="0" fontId="12" fillId="0" borderId="0" xfId="0" applyFont="1"/>
    <xf numFmtId="0" fontId="5" fillId="0" borderId="5" xfId="0" applyFont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5" fillId="0" borderId="5" xfId="0" applyFont="1" applyFill="1" applyBorder="1"/>
    <xf numFmtId="0" fontId="0" fillId="0" borderId="5" xfId="0" applyBorder="1"/>
    <xf numFmtId="0" fontId="0" fillId="0" borderId="0" xfId="0" applyFill="1" applyAlignment="1">
      <alignment vertical="center"/>
    </xf>
    <xf numFmtId="0" fontId="13" fillId="0" borderId="0" xfId="0" applyFont="1" applyAlignment="1">
      <alignment vertical="center"/>
    </xf>
    <xf numFmtId="0" fontId="0" fillId="10" borderId="1" xfId="0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vertical="center"/>
    </xf>
    <xf numFmtId="0" fontId="2" fillId="7" borderId="7" xfId="0" applyFont="1" applyFill="1" applyBorder="1" applyAlignment="1">
      <alignment horizontal="center" vertical="center"/>
    </xf>
    <xf numFmtId="0" fontId="2" fillId="12" borderId="7" xfId="0" applyFont="1" applyFill="1" applyBorder="1" applyAlignment="1">
      <alignment horizontal="center" vertical="center"/>
    </xf>
    <xf numFmtId="0" fontId="2" fillId="8" borderId="7" xfId="0" applyFont="1" applyFill="1" applyBorder="1" applyAlignment="1">
      <alignment horizontal="center" vertical="center"/>
    </xf>
    <xf numFmtId="0" fontId="2" fillId="13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9" borderId="7" xfId="0" applyFont="1" applyFill="1" applyBorder="1" applyAlignment="1">
      <alignment horizontal="center" vertical="center"/>
    </xf>
    <xf numFmtId="0" fontId="2" fillId="14" borderId="7" xfId="0" applyFont="1" applyFill="1" applyBorder="1" applyAlignment="1">
      <alignment horizontal="center" vertical="center"/>
    </xf>
    <xf numFmtId="0" fontId="2" fillId="11" borderId="7" xfId="0" applyFont="1" applyFill="1" applyBorder="1" applyAlignment="1">
      <alignment horizontal="center" vertical="center"/>
    </xf>
    <xf numFmtId="0" fontId="2" fillId="15" borderId="7" xfId="0" applyFont="1" applyFill="1" applyBorder="1" applyAlignment="1">
      <alignment horizontal="center" vertical="center"/>
    </xf>
    <xf numFmtId="0" fontId="2" fillId="14" borderId="0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16" borderId="1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0" fillId="0" borderId="7" xfId="0" applyBorder="1"/>
    <xf numFmtId="0" fontId="2" fillId="17" borderId="7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4" fillId="0" borderId="0" xfId="0" applyFont="1" applyAlignment="1">
      <alignment textRotation="90"/>
    </xf>
    <xf numFmtId="0" fontId="0" fillId="18" borderId="7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/>
    </xf>
    <xf numFmtId="0" fontId="0" fillId="10" borderId="7" xfId="0" applyFill="1" applyBorder="1" applyAlignment="1">
      <alignment horizontal="center" vertical="center"/>
    </xf>
    <xf numFmtId="0" fontId="0" fillId="19" borderId="7" xfId="0" applyFill="1" applyBorder="1"/>
    <xf numFmtId="0" fontId="0" fillId="20" borderId="7" xfId="0" applyFill="1" applyBorder="1"/>
    <xf numFmtId="0" fontId="0" fillId="21" borderId="7" xfId="0" applyFill="1" applyBorder="1"/>
    <xf numFmtId="0" fontId="13" fillId="0" borderId="9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0" fillId="20" borderId="1" xfId="0" applyFill="1" applyBorder="1" applyAlignment="1">
      <alignment horizontal="center" vertical="center"/>
    </xf>
    <xf numFmtId="0" fontId="0" fillId="19" borderId="1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textRotation="90"/>
    </xf>
    <xf numFmtId="0" fontId="0" fillId="0" borderId="0" xfId="0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/>
    <xf numFmtId="0" fontId="5" fillId="0" borderId="1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0" fillId="0" borderId="0" xfId="0" applyFill="1"/>
    <xf numFmtId="164" fontId="10" fillId="0" borderId="0" xfId="0" applyNumberFormat="1" applyFont="1" applyFill="1" applyAlignment="1">
      <alignment horizontal="center" vertical="center" textRotation="90"/>
    </xf>
    <xf numFmtId="0" fontId="2" fillId="0" borderId="10" xfId="0" applyFont="1" applyFill="1" applyBorder="1"/>
    <xf numFmtId="0" fontId="13" fillId="0" borderId="0" xfId="0" applyFont="1" applyFill="1" applyAlignment="1">
      <alignment vertical="center"/>
    </xf>
    <xf numFmtId="0" fontId="0" fillId="0" borderId="3" xfId="0" applyFill="1" applyBorder="1"/>
    <xf numFmtId="0" fontId="2" fillId="3" borderId="3" xfId="0" applyFont="1" applyFill="1" applyBorder="1"/>
    <xf numFmtId="0" fontId="2" fillId="6" borderId="3" xfId="0" applyFont="1" applyFill="1" applyBorder="1"/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6" borderId="19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0" fillId="12" borderId="7" xfId="0" applyFill="1" applyBorder="1" applyAlignment="1">
      <alignment horizontal="center" vertical="center"/>
    </xf>
    <xf numFmtId="0" fontId="0" fillId="0" borderId="6" xfId="0" applyFill="1" applyBorder="1" applyAlignment="1">
      <alignment horizontal="center"/>
    </xf>
    <xf numFmtId="0" fontId="0" fillId="19" borderId="3" xfId="0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24" borderId="20" xfId="0" applyFill="1" applyBorder="1" applyAlignment="1">
      <alignment horizontal="center" vertical="center"/>
    </xf>
    <xf numFmtId="0" fontId="2" fillId="25" borderId="20" xfId="0" applyFont="1" applyFill="1" applyBorder="1" applyAlignment="1">
      <alignment horizontal="center" vertical="center"/>
    </xf>
    <xf numFmtId="0" fontId="2" fillId="25" borderId="6" xfId="0" applyFont="1" applyFill="1" applyBorder="1" applyAlignment="1">
      <alignment horizontal="center" vertical="center"/>
    </xf>
    <xf numFmtId="0" fontId="2" fillId="25" borderId="6" xfId="0" applyFont="1" applyFill="1" applyBorder="1" applyAlignment="1">
      <alignment horizontal="center"/>
    </xf>
    <xf numFmtId="0" fontId="0" fillId="24" borderId="0" xfId="0" applyFill="1" applyAlignment="1">
      <alignment vertical="center"/>
    </xf>
    <xf numFmtId="0" fontId="0" fillId="24" borderId="1" xfId="0" applyFill="1" applyBorder="1" applyAlignment="1">
      <alignment horizontal="center" vertical="center"/>
    </xf>
    <xf numFmtId="0" fontId="2" fillId="26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3" borderId="0" xfId="0" applyFont="1" applyFill="1" applyAlignment="1">
      <alignment horizontal="center" vertical="center"/>
    </xf>
    <xf numFmtId="164" fontId="10" fillId="4" borderId="0" xfId="0" applyNumberFormat="1" applyFont="1" applyFill="1" applyAlignment="1">
      <alignment horizontal="center" vertical="center" textRotation="90"/>
    </xf>
    <xf numFmtId="0" fontId="4" fillId="0" borderId="0" xfId="0" applyFont="1" applyAlignment="1">
      <alignment horizontal="center" textRotation="90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textRotation="90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textRotation="90"/>
    </xf>
    <xf numFmtId="0" fontId="14" fillId="0" borderId="1" xfId="0" applyFont="1" applyBorder="1" applyAlignment="1">
      <alignment horizontal="center"/>
    </xf>
    <xf numFmtId="0" fontId="11" fillId="3" borderId="0" xfId="0" applyFont="1" applyFill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13" fillId="24" borderId="0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3" fillId="9" borderId="11" xfId="0" applyFont="1" applyFill="1" applyBorder="1" applyAlignment="1">
      <alignment horizontal="left" vertical="center" wrapText="1"/>
    </xf>
    <xf numFmtId="0" fontId="13" fillId="9" borderId="12" xfId="0" applyFont="1" applyFill="1" applyBorder="1" applyAlignment="1">
      <alignment horizontal="left" vertical="center" wrapText="1"/>
    </xf>
    <xf numFmtId="0" fontId="13" fillId="9" borderId="13" xfId="0" applyFont="1" applyFill="1" applyBorder="1" applyAlignment="1">
      <alignment horizontal="left" vertical="center" wrapText="1"/>
    </xf>
    <xf numFmtId="0" fontId="13" fillId="9" borderId="14" xfId="0" applyFont="1" applyFill="1" applyBorder="1" applyAlignment="1">
      <alignment horizontal="left" vertical="center" wrapText="1"/>
    </xf>
    <xf numFmtId="0" fontId="13" fillId="9" borderId="0" xfId="0" applyFont="1" applyFill="1" applyBorder="1" applyAlignment="1">
      <alignment horizontal="left" vertical="center" wrapText="1"/>
    </xf>
    <xf numFmtId="0" fontId="13" fillId="9" borderId="15" xfId="0" applyFont="1" applyFill="1" applyBorder="1" applyAlignment="1">
      <alignment horizontal="left" vertical="center" wrapText="1"/>
    </xf>
    <xf numFmtId="0" fontId="13" fillId="9" borderId="16" xfId="0" applyFont="1" applyFill="1" applyBorder="1" applyAlignment="1">
      <alignment horizontal="left" vertical="center" wrapText="1"/>
    </xf>
    <xf numFmtId="0" fontId="13" fillId="9" borderId="17" xfId="0" applyFont="1" applyFill="1" applyBorder="1" applyAlignment="1">
      <alignment horizontal="left" vertical="center" wrapText="1"/>
    </xf>
    <xf numFmtId="0" fontId="13" fillId="9" borderId="18" xfId="0" applyFont="1" applyFill="1" applyBorder="1" applyAlignment="1">
      <alignment horizontal="left" vertical="center" wrapText="1"/>
    </xf>
    <xf numFmtId="0" fontId="13" fillId="22" borderId="11" xfId="0" applyFont="1" applyFill="1" applyBorder="1" applyAlignment="1">
      <alignment horizontal="left" vertical="center" wrapText="1"/>
    </xf>
    <xf numFmtId="0" fontId="13" fillId="22" borderId="12" xfId="0" applyFont="1" applyFill="1" applyBorder="1" applyAlignment="1">
      <alignment horizontal="left" vertical="center" wrapText="1"/>
    </xf>
    <xf numFmtId="0" fontId="13" fillId="22" borderId="13" xfId="0" applyFont="1" applyFill="1" applyBorder="1" applyAlignment="1">
      <alignment horizontal="left" vertical="center" wrapText="1"/>
    </xf>
    <xf numFmtId="0" fontId="13" fillId="22" borderId="14" xfId="0" applyFont="1" applyFill="1" applyBorder="1" applyAlignment="1">
      <alignment horizontal="left" vertical="center" wrapText="1"/>
    </xf>
    <xf numFmtId="0" fontId="13" fillId="22" borderId="0" xfId="0" applyFont="1" applyFill="1" applyBorder="1" applyAlignment="1">
      <alignment horizontal="left" vertical="center" wrapText="1"/>
    </xf>
    <xf numFmtId="0" fontId="13" fillId="22" borderId="15" xfId="0" applyFont="1" applyFill="1" applyBorder="1" applyAlignment="1">
      <alignment horizontal="left" vertical="center" wrapText="1"/>
    </xf>
    <xf numFmtId="0" fontId="13" fillId="22" borderId="16" xfId="0" applyFont="1" applyFill="1" applyBorder="1" applyAlignment="1">
      <alignment horizontal="left" vertical="center" wrapText="1"/>
    </xf>
    <xf numFmtId="0" fontId="13" fillId="22" borderId="17" xfId="0" applyFont="1" applyFill="1" applyBorder="1" applyAlignment="1">
      <alignment horizontal="left" vertical="center" wrapText="1"/>
    </xf>
    <xf numFmtId="0" fontId="13" fillId="22" borderId="18" xfId="0" applyFont="1" applyFill="1" applyBorder="1" applyAlignment="1">
      <alignment horizontal="left" vertical="center" wrapText="1"/>
    </xf>
    <xf numFmtId="0" fontId="13" fillId="8" borderId="11" xfId="0" applyFont="1" applyFill="1" applyBorder="1" applyAlignment="1">
      <alignment horizontal="left" vertical="center" wrapText="1"/>
    </xf>
    <xf numFmtId="0" fontId="13" fillId="8" borderId="12" xfId="0" applyFont="1" applyFill="1" applyBorder="1" applyAlignment="1">
      <alignment horizontal="left" vertical="center" wrapText="1"/>
    </xf>
    <xf numFmtId="0" fontId="13" fillId="8" borderId="13" xfId="0" applyFont="1" applyFill="1" applyBorder="1" applyAlignment="1">
      <alignment horizontal="left" vertical="center" wrapText="1"/>
    </xf>
    <xf numFmtId="0" fontId="13" fillId="8" borderId="14" xfId="0" applyFont="1" applyFill="1" applyBorder="1" applyAlignment="1">
      <alignment horizontal="left" vertical="center" wrapText="1"/>
    </xf>
    <xf numFmtId="0" fontId="13" fillId="8" borderId="0" xfId="0" applyFont="1" applyFill="1" applyBorder="1" applyAlignment="1">
      <alignment horizontal="left" vertical="center" wrapText="1"/>
    </xf>
    <xf numFmtId="0" fontId="13" fillId="8" borderId="16" xfId="0" applyFont="1" applyFill="1" applyBorder="1" applyAlignment="1">
      <alignment horizontal="left" vertical="center" wrapText="1"/>
    </xf>
    <xf numFmtId="0" fontId="13" fillId="8" borderId="17" xfId="0" applyFont="1" applyFill="1" applyBorder="1" applyAlignment="1">
      <alignment horizontal="left" vertical="center" wrapText="1"/>
    </xf>
    <xf numFmtId="0" fontId="13" fillId="8" borderId="15" xfId="0" applyFont="1" applyFill="1" applyBorder="1" applyAlignment="1">
      <alignment horizontal="left" vertical="center" wrapText="1"/>
    </xf>
    <xf numFmtId="0" fontId="13" fillId="8" borderId="18" xfId="0" applyFont="1" applyFill="1" applyBorder="1" applyAlignment="1">
      <alignment horizontal="left" vertical="center" wrapText="1"/>
    </xf>
    <xf numFmtId="0" fontId="13" fillId="23" borderId="11" xfId="0" applyFont="1" applyFill="1" applyBorder="1" applyAlignment="1">
      <alignment horizontal="left" vertical="center" wrapText="1"/>
    </xf>
    <xf numFmtId="0" fontId="13" fillId="23" borderId="12" xfId="0" applyFont="1" applyFill="1" applyBorder="1" applyAlignment="1">
      <alignment horizontal="left" vertical="center" wrapText="1"/>
    </xf>
    <xf numFmtId="0" fontId="13" fillId="23" borderId="13" xfId="0" applyFont="1" applyFill="1" applyBorder="1" applyAlignment="1">
      <alignment horizontal="left" vertical="center" wrapText="1"/>
    </xf>
    <xf numFmtId="0" fontId="13" fillId="23" borderId="14" xfId="0" applyFont="1" applyFill="1" applyBorder="1" applyAlignment="1">
      <alignment horizontal="left" vertical="center" wrapText="1"/>
    </xf>
    <xf numFmtId="0" fontId="13" fillId="23" borderId="0" xfId="0" applyFont="1" applyFill="1" applyBorder="1" applyAlignment="1">
      <alignment horizontal="left" vertical="center" wrapText="1"/>
    </xf>
    <xf numFmtId="0" fontId="13" fillId="23" borderId="15" xfId="0" applyFont="1" applyFill="1" applyBorder="1" applyAlignment="1">
      <alignment horizontal="left" vertical="center" wrapText="1"/>
    </xf>
    <xf numFmtId="0" fontId="13" fillId="23" borderId="16" xfId="0" applyFont="1" applyFill="1" applyBorder="1" applyAlignment="1">
      <alignment horizontal="left" vertical="center" wrapText="1"/>
    </xf>
    <xf numFmtId="0" fontId="13" fillId="23" borderId="17" xfId="0" applyFont="1" applyFill="1" applyBorder="1" applyAlignment="1">
      <alignment horizontal="left" vertical="center" wrapText="1"/>
    </xf>
    <xf numFmtId="0" fontId="13" fillId="23" borderId="18" xfId="0" applyFont="1" applyFill="1" applyBorder="1" applyAlignment="1">
      <alignment horizontal="left" vertical="center" wrapText="1"/>
    </xf>
  </cellXfs>
  <cellStyles count="2">
    <cellStyle name="Normální" xfId="0" builtinId="0"/>
    <cellStyle name="OffStyl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18</xdr:col>
      <xdr:colOff>337428</xdr:colOff>
      <xdr:row>2</xdr:row>
      <xdr:rowOff>214565</xdr:rowOff>
    </xdr:to>
    <xdr:pic>
      <xdr:nvPicPr>
        <xdr:cNvPr id="15" name="Obrázek 1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19550" y="161925"/>
          <a:ext cx="2804403" cy="7193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S52"/>
  <sheetViews>
    <sheetView showGridLines="0" zoomScale="70" zoomScaleNormal="70" workbookViewId="0">
      <selection activeCell="X10" sqref="X10"/>
    </sheetView>
  </sheetViews>
  <sheetFormatPr defaultRowHeight="12.75" x14ac:dyDescent="0.2"/>
  <cols>
    <col min="1" max="1" width="3.5703125" customWidth="1"/>
    <col min="2" max="2" width="5.140625" customWidth="1"/>
    <col min="3" max="9" width="4.28515625" customWidth="1"/>
    <col min="10" max="10" width="7.28515625" customWidth="1"/>
    <col min="11" max="11" width="5.140625" customWidth="1"/>
    <col min="12" max="18" width="4.28515625" customWidth="1"/>
    <col min="19" max="19" width="4.140625" customWidth="1"/>
  </cols>
  <sheetData>
    <row r="1" spans="1:19" x14ac:dyDescent="0.2">
      <c r="A1" s="104" t="s">
        <v>13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</row>
    <row r="2" spans="1:19" x14ac:dyDescent="0.2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</row>
    <row r="3" spans="1:19" x14ac:dyDescent="0.2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</row>
    <row r="6" spans="1:19" x14ac:dyDescent="0.2">
      <c r="B6" s="6"/>
      <c r="C6" s="7" t="s">
        <v>11</v>
      </c>
      <c r="D6" s="7" t="s">
        <v>10</v>
      </c>
      <c r="E6" s="7" t="s">
        <v>9</v>
      </c>
      <c r="F6" s="7" t="s">
        <v>8</v>
      </c>
      <c r="G6" s="7" t="s">
        <v>7</v>
      </c>
      <c r="H6" s="7" t="s">
        <v>6</v>
      </c>
      <c r="I6" s="7" t="s">
        <v>5</v>
      </c>
      <c r="K6" s="6"/>
      <c r="L6" s="7" t="s">
        <v>11</v>
      </c>
      <c r="M6" s="7" t="s">
        <v>10</v>
      </c>
      <c r="N6" s="7" t="s">
        <v>9</v>
      </c>
      <c r="O6" s="7" t="s">
        <v>8</v>
      </c>
      <c r="P6" s="7" t="s">
        <v>7</v>
      </c>
      <c r="Q6" s="7" t="s">
        <v>6</v>
      </c>
      <c r="R6" s="7" t="s">
        <v>5</v>
      </c>
    </row>
    <row r="7" spans="1:19" ht="7.5" customHeight="1" x14ac:dyDescent="0.2"/>
    <row r="8" spans="1:19" s="1" customFormat="1" ht="15" customHeight="1" x14ac:dyDescent="0.2">
      <c r="B8" s="105">
        <v>41275</v>
      </c>
      <c r="C8" s="2" t="str">
        <f t="array" ref="C8:I13">IF(MONTH(DATE(YEAR(B8),MONTH(B8),1)-WEEKDAY(DATE(YEAR(B8),MONTH(B8),1),2)+{0;1;2;3;4;5}*7+{1,2,3,4,5,6,7})&lt;&gt;MONTH(B8),"",DAY(DATE(YEAR(B8),MONTH(B8),1)-(WEEKDAY(DATE(YEAR(B8),MONTH(B8),1),2))+{0;1;2;3;4;5}*7+{1,2,3,4,5,6,7}))</f>
        <v/>
      </c>
      <c r="D8" s="8">
        <v>1</v>
      </c>
      <c r="E8" s="2">
        <v>2</v>
      </c>
      <c r="F8" s="2">
        <v>3</v>
      </c>
      <c r="G8" s="2">
        <v>4</v>
      </c>
      <c r="H8" s="3">
        <v>5</v>
      </c>
      <c r="I8" s="9">
        <v>6</v>
      </c>
      <c r="K8" s="105">
        <v>41456</v>
      </c>
      <c r="L8" s="2">
        <f t="array" ref="L8:R13">IF(MONTH(DATE(YEAR(K8),MONTH(K8),1)-WEEKDAY(DATE(YEAR(K8),MONTH(K8),1),2)+{0;1;2;3;4;5}*7+{1,2,3,4,5,6,7})&lt;&gt;MONTH(K8),"",DAY(DATE(YEAR(K8),MONTH(K8),1)-(WEEKDAY(DATE(YEAR(K8),MONTH(K8),1),2))+{0;1;2;3;4;5}*7+{1,2,3,4,5,6,7}))</f>
        <v>1</v>
      </c>
      <c r="M8" s="2">
        <v>2</v>
      </c>
      <c r="N8" s="2">
        <v>3</v>
      </c>
      <c r="O8" s="2">
        <v>4</v>
      </c>
      <c r="P8" s="8">
        <v>5</v>
      </c>
      <c r="Q8" s="3">
        <v>6</v>
      </c>
      <c r="R8" s="9">
        <v>7</v>
      </c>
    </row>
    <row r="9" spans="1:19" s="1" customFormat="1" ht="15" customHeight="1" x14ac:dyDescent="0.2">
      <c r="B9" s="105"/>
      <c r="C9" s="2">
        <v>7</v>
      </c>
      <c r="D9" s="2">
        <v>8</v>
      </c>
      <c r="E9" s="2">
        <v>9</v>
      </c>
      <c r="F9" s="2">
        <v>10</v>
      </c>
      <c r="G9" s="2">
        <v>11</v>
      </c>
      <c r="H9" s="3">
        <v>12</v>
      </c>
      <c r="I9" s="9">
        <v>13</v>
      </c>
      <c r="K9" s="105"/>
      <c r="L9" s="2">
        <v>8</v>
      </c>
      <c r="M9" s="2">
        <v>9</v>
      </c>
      <c r="N9" s="2">
        <v>10</v>
      </c>
      <c r="O9" s="2">
        <v>11</v>
      </c>
      <c r="P9" s="2">
        <v>12</v>
      </c>
      <c r="Q9" s="3">
        <v>13</v>
      </c>
      <c r="R9" s="9">
        <v>14</v>
      </c>
    </row>
    <row r="10" spans="1:19" s="1" customFormat="1" ht="15" customHeight="1" x14ac:dyDescent="0.2">
      <c r="B10" s="105"/>
      <c r="C10" s="2">
        <v>14</v>
      </c>
      <c r="D10" s="2">
        <v>15</v>
      </c>
      <c r="E10" s="2">
        <v>16</v>
      </c>
      <c r="F10" s="2">
        <v>17</v>
      </c>
      <c r="G10" s="2">
        <v>18</v>
      </c>
      <c r="H10" s="3">
        <v>19</v>
      </c>
      <c r="I10" s="9">
        <v>20</v>
      </c>
      <c r="K10" s="105"/>
      <c r="L10" s="2">
        <v>15</v>
      </c>
      <c r="M10" s="2">
        <v>16</v>
      </c>
      <c r="N10" s="2">
        <v>17</v>
      </c>
      <c r="O10" s="2">
        <v>18</v>
      </c>
      <c r="P10" s="2">
        <v>19</v>
      </c>
      <c r="Q10" s="3">
        <v>20</v>
      </c>
      <c r="R10" s="9">
        <v>21</v>
      </c>
    </row>
    <row r="11" spans="1:19" s="1" customFormat="1" ht="15" customHeight="1" x14ac:dyDescent="0.2">
      <c r="B11" s="105"/>
      <c r="C11" s="2">
        <v>21</v>
      </c>
      <c r="D11" s="2">
        <v>22</v>
      </c>
      <c r="E11" s="2">
        <v>23</v>
      </c>
      <c r="F11" s="2">
        <v>24</v>
      </c>
      <c r="G11" s="2">
        <v>25</v>
      </c>
      <c r="H11" s="3">
        <v>26</v>
      </c>
      <c r="I11" s="9">
        <v>27</v>
      </c>
      <c r="K11" s="105"/>
      <c r="L11" s="2">
        <v>22</v>
      </c>
      <c r="M11" s="2">
        <v>23</v>
      </c>
      <c r="N11" s="2">
        <v>24</v>
      </c>
      <c r="O11" s="2">
        <v>25</v>
      </c>
      <c r="P11" s="2">
        <v>26</v>
      </c>
      <c r="Q11" s="3">
        <v>27</v>
      </c>
      <c r="R11" s="9">
        <v>28</v>
      </c>
    </row>
    <row r="12" spans="1:19" s="1" customFormat="1" ht="15" customHeight="1" x14ac:dyDescent="0.2">
      <c r="B12" s="105"/>
      <c r="C12" s="2">
        <v>28</v>
      </c>
      <c r="D12" s="2">
        <v>29</v>
      </c>
      <c r="E12" s="2">
        <v>30</v>
      </c>
      <c r="F12" s="2">
        <v>31</v>
      </c>
      <c r="G12" s="2" t="str">
        <v/>
      </c>
      <c r="H12" s="3" t="str">
        <v/>
      </c>
      <c r="I12" s="9" t="str">
        <v/>
      </c>
      <c r="K12" s="105"/>
      <c r="L12" s="2">
        <v>29</v>
      </c>
      <c r="M12" s="2">
        <v>30</v>
      </c>
      <c r="N12" s="2">
        <v>31</v>
      </c>
      <c r="O12" s="2" t="str">
        <v/>
      </c>
      <c r="P12" s="2" t="str">
        <v/>
      </c>
      <c r="Q12" s="3" t="str">
        <v/>
      </c>
      <c r="R12" s="9" t="str">
        <v/>
      </c>
    </row>
    <row r="13" spans="1:19" ht="15" customHeight="1" x14ac:dyDescent="0.2">
      <c r="B13" s="105"/>
      <c r="C13" s="4" t="str">
        <v/>
      </c>
      <c r="D13" s="4" t="str">
        <v/>
      </c>
      <c r="E13" s="4" t="str">
        <v/>
      </c>
      <c r="F13" s="4" t="str">
        <v/>
      </c>
      <c r="G13" s="4" t="str">
        <v/>
      </c>
      <c r="H13" s="5" t="str">
        <v/>
      </c>
      <c r="I13" s="10" t="str">
        <v/>
      </c>
      <c r="K13" s="105"/>
      <c r="L13" s="4" t="str">
        <v/>
      </c>
      <c r="M13" s="4" t="str">
        <v/>
      </c>
      <c r="N13" s="4" t="str">
        <v/>
      </c>
      <c r="O13" s="4" t="str">
        <v/>
      </c>
      <c r="P13" s="4" t="str">
        <v/>
      </c>
      <c r="Q13" s="5" t="str">
        <v/>
      </c>
      <c r="R13" s="10" t="str">
        <v/>
      </c>
    </row>
    <row r="15" spans="1:19" ht="15" customHeight="1" x14ac:dyDescent="0.2">
      <c r="B15" s="105">
        <v>41306</v>
      </c>
      <c r="C15" s="2" t="str">
        <f t="array" ref="C15:I20">IF(MONTH(DATE(YEAR(B15),MONTH(B15),1)-WEEKDAY(DATE(YEAR(B15),MONTH(B15),1),2)+{0;1;2;3;4;5}*7+{1,2,3,4,5,6,7})&lt;&gt;MONTH(B15),"",DAY(DATE(YEAR(B15),MONTH(B15),1)-(WEEKDAY(DATE(YEAR(B15),MONTH(B15),1),2))+{0;1;2;3;4;5}*7+{1,2,3,4,5,6,7}))</f>
        <v/>
      </c>
      <c r="D15" s="2" t="str">
        <v/>
      </c>
      <c r="E15" s="2" t="str">
        <v/>
      </c>
      <c r="F15" s="2" t="str">
        <v/>
      </c>
      <c r="G15" s="2">
        <v>1</v>
      </c>
      <c r="H15" s="3">
        <v>2</v>
      </c>
      <c r="I15" s="9">
        <v>3</v>
      </c>
      <c r="K15" s="105">
        <v>41487</v>
      </c>
      <c r="L15" s="2" t="str">
        <f t="array" ref="L15:R20">IF(MONTH(DATE(YEAR(K15),MONTH(K15),1)-WEEKDAY(DATE(YEAR(K15),MONTH(K15),1),2)+{0;1;2;3;4;5}*7+{1,2,3,4,5,6,7})&lt;&gt;MONTH(K15),"",DAY(DATE(YEAR(K15),MONTH(K15),1)-(WEEKDAY(DATE(YEAR(K15),MONTH(K15),1),2))+{0;1;2;3;4;5}*7+{1,2,3,4,5,6,7}))</f>
        <v/>
      </c>
      <c r="M15" s="2" t="str">
        <v/>
      </c>
      <c r="N15" s="2" t="str">
        <v/>
      </c>
      <c r="O15" s="2">
        <v>1</v>
      </c>
      <c r="P15" s="2">
        <v>2</v>
      </c>
      <c r="Q15" s="3">
        <v>3</v>
      </c>
      <c r="R15" s="9">
        <v>4</v>
      </c>
    </row>
    <row r="16" spans="1:19" ht="15" customHeight="1" x14ac:dyDescent="0.2">
      <c r="B16" s="105"/>
      <c r="C16" s="2">
        <v>4</v>
      </c>
      <c r="D16" s="2">
        <v>5</v>
      </c>
      <c r="E16" s="2">
        <v>6</v>
      </c>
      <c r="F16" s="2">
        <v>7</v>
      </c>
      <c r="G16" s="2">
        <v>8</v>
      </c>
      <c r="H16" s="3">
        <v>9</v>
      </c>
      <c r="I16" s="9">
        <v>10</v>
      </c>
      <c r="K16" s="105"/>
      <c r="L16" s="2">
        <v>5</v>
      </c>
      <c r="M16" s="2">
        <v>6</v>
      </c>
      <c r="N16" s="2">
        <v>7</v>
      </c>
      <c r="O16" s="2">
        <v>8</v>
      </c>
      <c r="P16" s="2">
        <v>9</v>
      </c>
      <c r="Q16" s="3">
        <v>10</v>
      </c>
      <c r="R16" s="9">
        <v>11</v>
      </c>
    </row>
    <row r="17" spans="2:18" ht="15" customHeight="1" x14ac:dyDescent="0.2">
      <c r="B17" s="105"/>
      <c r="C17" s="2">
        <v>11</v>
      </c>
      <c r="D17" s="2">
        <v>12</v>
      </c>
      <c r="E17" s="2">
        <v>13</v>
      </c>
      <c r="F17" s="2">
        <v>14</v>
      </c>
      <c r="G17" s="2">
        <v>15</v>
      </c>
      <c r="H17" s="3">
        <v>16</v>
      </c>
      <c r="I17" s="9">
        <v>17</v>
      </c>
      <c r="K17" s="105"/>
      <c r="L17" s="2">
        <v>12</v>
      </c>
      <c r="M17" s="2">
        <v>13</v>
      </c>
      <c r="N17" s="2">
        <v>14</v>
      </c>
      <c r="O17" s="2">
        <v>15</v>
      </c>
      <c r="P17" s="2">
        <v>16</v>
      </c>
      <c r="Q17" s="3">
        <v>17</v>
      </c>
      <c r="R17" s="9">
        <v>18</v>
      </c>
    </row>
    <row r="18" spans="2:18" ht="15" customHeight="1" x14ac:dyDescent="0.2">
      <c r="B18" s="105"/>
      <c r="C18" s="2">
        <v>18</v>
      </c>
      <c r="D18" s="2">
        <v>19</v>
      </c>
      <c r="E18" s="2">
        <v>20</v>
      </c>
      <c r="F18" s="2">
        <v>21</v>
      </c>
      <c r="G18" s="2">
        <v>22</v>
      </c>
      <c r="H18" s="3">
        <v>23</v>
      </c>
      <c r="I18" s="9">
        <v>24</v>
      </c>
      <c r="K18" s="105"/>
      <c r="L18" s="2">
        <v>19</v>
      </c>
      <c r="M18" s="2">
        <v>20</v>
      </c>
      <c r="N18" s="2">
        <v>21</v>
      </c>
      <c r="O18" s="2">
        <v>22</v>
      </c>
      <c r="P18" s="2">
        <v>23</v>
      </c>
      <c r="Q18" s="3">
        <v>24</v>
      </c>
      <c r="R18" s="9">
        <v>25</v>
      </c>
    </row>
    <row r="19" spans="2:18" ht="15" customHeight="1" x14ac:dyDescent="0.2">
      <c r="B19" s="105"/>
      <c r="C19" s="2">
        <v>25</v>
      </c>
      <c r="D19" s="2">
        <v>26</v>
      </c>
      <c r="E19" s="2">
        <v>27</v>
      </c>
      <c r="F19" s="2">
        <v>28</v>
      </c>
      <c r="G19" s="2" t="str">
        <v/>
      </c>
      <c r="H19" s="3" t="str">
        <v/>
      </c>
      <c r="I19" s="9" t="str">
        <v/>
      </c>
      <c r="K19" s="105"/>
      <c r="L19" s="2">
        <v>26</v>
      </c>
      <c r="M19" s="2">
        <v>27</v>
      </c>
      <c r="N19" s="2">
        <v>28</v>
      </c>
      <c r="O19" s="2">
        <v>29</v>
      </c>
      <c r="P19" s="2">
        <v>30</v>
      </c>
      <c r="Q19" s="3">
        <v>31</v>
      </c>
      <c r="R19" s="9" t="str">
        <v/>
      </c>
    </row>
    <row r="20" spans="2:18" ht="15" customHeight="1" x14ac:dyDescent="0.2">
      <c r="B20" s="105"/>
      <c r="C20" s="4" t="str">
        <v/>
      </c>
      <c r="D20" s="4" t="str">
        <v/>
      </c>
      <c r="E20" s="4" t="str">
        <v/>
      </c>
      <c r="F20" s="4" t="str">
        <v/>
      </c>
      <c r="G20" s="4" t="str">
        <v/>
      </c>
      <c r="H20" s="5" t="str">
        <v/>
      </c>
      <c r="I20" s="10" t="str">
        <v/>
      </c>
      <c r="K20" s="105"/>
      <c r="L20" s="4" t="str">
        <v/>
      </c>
      <c r="M20" s="4" t="str">
        <v/>
      </c>
      <c r="N20" s="4" t="str">
        <v/>
      </c>
      <c r="O20" s="4" t="str">
        <v/>
      </c>
      <c r="P20" s="4" t="str">
        <v/>
      </c>
      <c r="Q20" s="5" t="str">
        <v/>
      </c>
      <c r="R20" s="10" t="str">
        <v/>
      </c>
    </row>
    <row r="22" spans="2:18" s="1" customFormat="1" ht="15" customHeight="1" x14ac:dyDescent="0.2">
      <c r="B22" s="105">
        <v>41334</v>
      </c>
      <c r="C22" s="2" t="str">
        <f t="array" ref="C22:I27">IF(MONTH(DATE(YEAR(B22),MONTH(B22),1)-WEEKDAY(DATE(YEAR(B22),MONTH(B22),1),2)+{0;1;2;3;4;5}*7+{1,2,3,4,5,6,7})&lt;&gt;MONTH(B22),"",DAY(DATE(YEAR(B22),MONTH(B22),1)-(WEEKDAY(DATE(YEAR(B22),MONTH(B22),1),2))+{0;1;2;3;4;5}*7+{1,2,3,4,5,6,7}))</f>
        <v/>
      </c>
      <c r="D22" s="2" t="str">
        <v/>
      </c>
      <c r="E22" s="2" t="str">
        <v/>
      </c>
      <c r="F22" s="2" t="str">
        <v/>
      </c>
      <c r="G22" s="2">
        <v>1</v>
      </c>
      <c r="H22" s="3">
        <v>2</v>
      </c>
      <c r="I22" s="9">
        <v>3</v>
      </c>
      <c r="K22" s="105">
        <v>41518</v>
      </c>
      <c r="L22" s="2" t="str">
        <f t="array" ref="L22:R27">IF(MONTH(DATE(YEAR(K22),MONTH(K22),1)-WEEKDAY(DATE(YEAR(K22),MONTH(K22),1),2)+{0;1;2;3;4;5}*7+{1,2,3,4,5,6,7})&lt;&gt;MONTH(K22),"",DAY(DATE(YEAR(K22),MONTH(K22),1)-(WEEKDAY(DATE(YEAR(K22),MONTH(K22),1),2))+{0;1;2;3;4;5}*7+{1,2,3,4,5,6,7}))</f>
        <v/>
      </c>
      <c r="M22" s="2" t="str">
        <v/>
      </c>
      <c r="N22" s="2" t="str">
        <v/>
      </c>
      <c r="O22" s="2" t="str">
        <v/>
      </c>
      <c r="P22" s="2" t="str">
        <v/>
      </c>
      <c r="Q22" s="3" t="str">
        <v/>
      </c>
      <c r="R22" s="9">
        <v>1</v>
      </c>
    </row>
    <row r="23" spans="2:18" s="1" customFormat="1" ht="15" customHeight="1" x14ac:dyDescent="0.2">
      <c r="B23" s="105"/>
      <c r="C23" s="2">
        <v>4</v>
      </c>
      <c r="D23" s="2">
        <v>5</v>
      </c>
      <c r="E23" s="2">
        <v>6</v>
      </c>
      <c r="F23" s="2">
        <v>7</v>
      </c>
      <c r="G23" s="2">
        <v>8</v>
      </c>
      <c r="H23" s="3">
        <v>9</v>
      </c>
      <c r="I23" s="9">
        <v>10</v>
      </c>
      <c r="K23" s="105"/>
      <c r="L23" s="2">
        <v>2</v>
      </c>
      <c r="M23" s="2">
        <v>3</v>
      </c>
      <c r="N23" s="2">
        <v>4</v>
      </c>
      <c r="O23" s="2">
        <v>5</v>
      </c>
      <c r="P23" s="2">
        <v>6</v>
      </c>
      <c r="Q23" s="3">
        <v>7</v>
      </c>
      <c r="R23" s="9">
        <v>8</v>
      </c>
    </row>
    <row r="24" spans="2:18" s="1" customFormat="1" ht="15" customHeight="1" x14ac:dyDescent="0.2">
      <c r="B24" s="105"/>
      <c r="C24" s="2">
        <v>11</v>
      </c>
      <c r="D24" s="2">
        <v>12</v>
      </c>
      <c r="E24" s="2">
        <v>13</v>
      </c>
      <c r="F24" s="2">
        <v>14</v>
      </c>
      <c r="G24" s="2">
        <v>15</v>
      </c>
      <c r="H24" s="3">
        <v>16</v>
      </c>
      <c r="I24" s="9">
        <v>17</v>
      </c>
      <c r="K24" s="105"/>
      <c r="L24" s="2">
        <v>9</v>
      </c>
      <c r="M24" s="2">
        <v>10</v>
      </c>
      <c r="N24" s="2">
        <v>11</v>
      </c>
      <c r="O24" s="2">
        <v>12</v>
      </c>
      <c r="P24" s="2">
        <v>13</v>
      </c>
      <c r="Q24" s="3">
        <v>14</v>
      </c>
      <c r="R24" s="9">
        <v>15</v>
      </c>
    </row>
    <row r="25" spans="2:18" s="1" customFormat="1" ht="15" customHeight="1" x14ac:dyDescent="0.2">
      <c r="B25" s="105"/>
      <c r="C25" s="2">
        <v>18</v>
      </c>
      <c r="D25" s="2">
        <v>19</v>
      </c>
      <c r="E25" s="2">
        <v>20</v>
      </c>
      <c r="F25" s="2">
        <v>21</v>
      </c>
      <c r="G25" s="2">
        <v>22</v>
      </c>
      <c r="H25" s="3">
        <v>23</v>
      </c>
      <c r="I25" s="9">
        <v>24</v>
      </c>
      <c r="K25" s="105"/>
      <c r="L25" s="2">
        <v>16</v>
      </c>
      <c r="M25" s="2">
        <v>17</v>
      </c>
      <c r="N25" s="2">
        <v>18</v>
      </c>
      <c r="O25" s="2">
        <v>19</v>
      </c>
      <c r="P25" s="2">
        <v>20</v>
      </c>
      <c r="Q25" s="3">
        <v>21</v>
      </c>
      <c r="R25" s="9">
        <v>22</v>
      </c>
    </row>
    <row r="26" spans="2:18" s="1" customFormat="1" ht="15" customHeight="1" x14ac:dyDescent="0.2">
      <c r="B26" s="105"/>
      <c r="C26" s="2">
        <v>25</v>
      </c>
      <c r="D26" s="2">
        <v>26</v>
      </c>
      <c r="E26" s="2">
        <v>27</v>
      </c>
      <c r="F26" s="2">
        <v>28</v>
      </c>
      <c r="G26" s="2">
        <v>29</v>
      </c>
      <c r="H26" s="3">
        <v>30</v>
      </c>
      <c r="I26" s="9">
        <v>31</v>
      </c>
      <c r="K26" s="105"/>
      <c r="L26" s="2">
        <v>23</v>
      </c>
      <c r="M26" s="2">
        <v>24</v>
      </c>
      <c r="N26" s="2">
        <v>25</v>
      </c>
      <c r="O26" s="2">
        <v>26</v>
      </c>
      <c r="P26" s="2">
        <v>27</v>
      </c>
      <c r="Q26" s="3">
        <v>28</v>
      </c>
      <c r="R26" s="9">
        <v>29</v>
      </c>
    </row>
    <row r="27" spans="2:18" ht="15" customHeight="1" x14ac:dyDescent="0.2">
      <c r="B27" s="105"/>
      <c r="C27" s="4" t="str">
        <v/>
      </c>
      <c r="D27" s="4" t="str">
        <v/>
      </c>
      <c r="E27" s="4" t="str">
        <v/>
      </c>
      <c r="F27" s="4" t="str">
        <v/>
      </c>
      <c r="G27" s="4" t="str">
        <v/>
      </c>
      <c r="H27" s="5" t="str">
        <v/>
      </c>
      <c r="I27" s="10" t="str">
        <v/>
      </c>
      <c r="K27" s="105"/>
      <c r="L27" s="2">
        <v>30</v>
      </c>
      <c r="M27" s="4" t="str">
        <v/>
      </c>
      <c r="N27" s="4" t="str">
        <v/>
      </c>
      <c r="O27" s="4" t="str">
        <v/>
      </c>
      <c r="P27" s="4" t="str">
        <v/>
      </c>
      <c r="Q27" s="5" t="str">
        <v/>
      </c>
      <c r="R27" s="10" t="str">
        <v/>
      </c>
    </row>
    <row r="29" spans="2:18" s="1" customFormat="1" ht="15" customHeight="1" x14ac:dyDescent="0.2">
      <c r="B29" s="105">
        <v>41365</v>
      </c>
      <c r="C29" s="8">
        <f t="array" ref="C29:I34">IF(MONTH(DATE(YEAR(B29),MONTH(B29),1)-WEEKDAY(DATE(YEAR(B29),MONTH(B29),1),2)+{0;1;2;3;4;5}*7+{1,2,3,4,5,6,7})&lt;&gt;MONTH(B29),"",DAY(DATE(YEAR(B29),MONTH(B29),1)-(WEEKDAY(DATE(YEAR(B29),MONTH(B29),1),2))+{0;1;2;3;4;5}*7+{1,2,3,4,5,6,7}))</f>
        <v>1</v>
      </c>
      <c r="D29" s="2">
        <v>2</v>
      </c>
      <c r="E29" s="2">
        <v>3</v>
      </c>
      <c r="F29" s="2">
        <v>4</v>
      </c>
      <c r="G29" s="2">
        <v>5</v>
      </c>
      <c r="H29" s="3">
        <v>6</v>
      </c>
      <c r="I29" s="9">
        <v>7</v>
      </c>
      <c r="K29" s="105">
        <v>41548</v>
      </c>
      <c r="L29" s="2" t="str">
        <f t="array" ref="L29:R34">IF(MONTH(DATE(YEAR(K29),MONTH(K29),1)-WEEKDAY(DATE(YEAR(K29),MONTH(K29),1),2)+{0;1;2;3;4;5}*7+{1,2,3,4,5,6,7})&lt;&gt;MONTH(K29),"",DAY(DATE(YEAR(K29),MONTH(K29),1)-(WEEKDAY(DATE(YEAR(K29),MONTH(K29),1),2))+{0;1;2;3;4;5}*7+{1,2,3,4,5,6,7}))</f>
        <v/>
      </c>
      <c r="M29" s="2">
        <v>1</v>
      </c>
      <c r="N29" s="2">
        <v>2</v>
      </c>
      <c r="O29" s="2">
        <v>3</v>
      </c>
      <c r="P29" s="2">
        <v>4</v>
      </c>
      <c r="Q29" s="3">
        <v>5</v>
      </c>
      <c r="R29" s="9">
        <v>6</v>
      </c>
    </row>
    <row r="30" spans="2:18" s="1" customFormat="1" ht="15" customHeight="1" x14ac:dyDescent="0.2">
      <c r="B30" s="105"/>
      <c r="C30" s="2">
        <v>8</v>
      </c>
      <c r="D30" s="2">
        <v>9</v>
      </c>
      <c r="E30" s="2">
        <v>10</v>
      </c>
      <c r="F30" s="2">
        <v>11</v>
      </c>
      <c r="G30" s="2">
        <v>12</v>
      </c>
      <c r="H30" s="3">
        <v>13</v>
      </c>
      <c r="I30" s="9">
        <v>14</v>
      </c>
      <c r="K30" s="105"/>
      <c r="L30" s="2">
        <v>7</v>
      </c>
      <c r="M30" s="2">
        <v>8</v>
      </c>
      <c r="N30" s="2">
        <v>9</v>
      </c>
      <c r="O30" s="2">
        <v>10</v>
      </c>
      <c r="P30" s="2">
        <v>11</v>
      </c>
      <c r="Q30" s="3">
        <v>12</v>
      </c>
      <c r="R30" s="9">
        <v>13</v>
      </c>
    </row>
    <row r="31" spans="2:18" s="1" customFormat="1" ht="15" customHeight="1" x14ac:dyDescent="0.2">
      <c r="B31" s="105"/>
      <c r="C31" s="2">
        <v>15</v>
      </c>
      <c r="D31" s="2">
        <v>16</v>
      </c>
      <c r="E31" s="2">
        <v>17</v>
      </c>
      <c r="F31" s="2">
        <v>18</v>
      </c>
      <c r="G31" s="2">
        <v>19</v>
      </c>
      <c r="H31" s="3">
        <v>20</v>
      </c>
      <c r="I31" s="9">
        <v>21</v>
      </c>
      <c r="K31" s="105"/>
      <c r="L31" s="2">
        <v>14</v>
      </c>
      <c r="M31" s="2">
        <v>15</v>
      </c>
      <c r="N31" s="2">
        <v>16</v>
      </c>
      <c r="O31" s="2">
        <v>17</v>
      </c>
      <c r="P31" s="2">
        <v>18</v>
      </c>
      <c r="Q31" s="3">
        <v>19</v>
      </c>
      <c r="R31" s="9">
        <v>20</v>
      </c>
    </row>
    <row r="32" spans="2:18" s="1" customFormat="1" ht="15" customHeight="1" x14ac:dyDescent="0.2">
      <c r="B32" s="105"/>
      <c r="C32" s="2">
        <v>22</v>
      </c>
      <c r="D32" s="2">
        <v>23</v>
      </c>
      <c r="E32" s="2">
        <v>24</v>
      </c>
      <c r="F32" s="2">
        <v>25</v>
      </c>
      <c r="G32" s="2">
        <v>26</v>
      </c>
      <c r="H32" s="3">
        <v>27</v>
      </c>
      <c r="I32" s="9">
        <v>28</v>
      </c>
      <c r="K32" s="105"/>
      <c r="L32" s="2">
        <v>21</v>
      </c>
      <c r="M32" s="2">
        <v>22</v>
      </c>
      <c r="N32" s="2">
        <v>23</v>
      </c>
      <c r="O32" s="2">
        <v>24</v>
      </c>
      <c r="P32" s="2">
        <v>25</v>
      </c>
      <c r="Q32" s="3">
        <v>26</v>
      </c>
      <c r="R32" s="9">
        <v>27</v>
      </c>
    </row>
    <row r="33" spans="2:18" s="1" customFormat="1" ht="15" customHeight="1" x14ac:dyDescent="0.2">
      <c r="B33" s="105"/>
      <c r="C33" s="2">
        <v>29</v>
      </c>
      <c r="D33" s="2">
        <v>30</v>
      </c>
      <c r="E33" s="2" t="str">
        <v/>
      </c>
      <c r="F33" s="2" t="str">
        <v/>
      </c>
      <c r="G33" s="2" t="str">
        <v/>
      </c>
      <c r="H33" s="3" t="str">
        <v/>
      </c>
      <c r="I33" s="9" t="str">
        <v/>
      </c>
      <c r="K33" s="105"/>
      <c r="L33" s="8">
        <v>28</v>
      </c>
      <c r="M33" s="2">
        <v>29</v>
      </c>
      <c r="N33" s="2">
        <v>30</v>
      </c>
      <c r="O33" s="2">
        <v>31</v>
      </c>
      <c r="P33" s="2" t="str">
        <v/>
      </c>
      <c r="Q33" s="3" t="str">
        <v/>
      </c>
      <c r="R33" s="9" t="str">
        <v/>
      </c>
    </row>
    <row r="34" spans="2:18" ht="15" customHeight="1" x14ac:dyDescent="0.2">
      <c r="B34" s="105"/>
      <c r="C34" s="4" t="str">
        <v/>
      </c>
      <c r="D34" s="4" t="str">
        <v/>
      </c>
      <c r="E34" s="4" t="str">
        <v/>
      </c>
      <c r="F34" s="4" t="str">
        <v/>
      </c>
      <c r="G34" s="4" t="str">
        <v/>
      </c>
      <c r="H34" s="5" t="str">
        <v/>
      </c>
      <c r="I34" s="10" t="str">
        <v/>
      </c>
      <c r="K34" s="105"/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  <c r="Q34" s="5" t="str">
        <v/>
      </c>
      <c r="R34" s="10" t="str">
        <v/>
      </c>
    </row>
    <row r="36" spans="2:18" s="1" customFormat="1" ht="15" customHeight="1" x14ac:dyDescent="0.2">
      <c r="B36" s="105">
        <v>41395</v>
      </c>
      <c r="C36" s="2" t="str">
        <f t="array" ref="C36:I41">IF(MONTH(DATE(YEAR(B36),MONTH(B36),1)-WEEKDAY(DATE(YEAR(B36),MONTH(B36),1),2)+{0;1;2;3;4;5}*7+{1,2,3,4,5,6,7})&lt;&gt;MONTH(B36),"",DAY(DATE(YEAR(B36),MONTH(B36),1)-(WEEKDAY(DATE(YEAR(B36),MONTH(B36),1),2))+{0;1;2;3;4;5}*7+{1,2,3,4,5,6,7}))</f>
        <v/>
      </c>
      <c r="D36" s="2" t="str">
        <v/>
      </c>
      <c r="E36" s="8">
        <v>1</v>
      </c>
      <c r="F36" s="2">
        <v>2</v>
      </c>
      <c r="G36" s="2">
        <v>3</v>
      </c>
      <c r="H36" s="3">
        <v>4</v>
      </c>
      <c r="I36" s="9">
        <v>5</v>
      </c>
      <c r="K36" s="105">
        <v>41579</v>
      </c>
      <c r="L36" s="2" t="str">
        <f t="array" ref="L36:R41">IF(MONTH(DATE(YEAR(K36),MONTH(K36),1)-WEEKDAY(DATE(YEAR(K36),MONTH(K36),1),2)+{0;1;2;3;4;5}*7+{1,2,3,4,5,6,7})&lt;&gt;MONTH(K36),"",DAY(DATE(YEAR(K36),MONTH(K36),1)-(WEEKDAY(DATE(YEAR(K36),MONTH(K36),1),2))+{0;1;2;3;4;5}*7+{1,2,3,4,5,6,7}))</f>
        <v/>
      </c>
      <c r="M36" s="2" t="str">
        <v/>
      </c>
      <c r="N36" s="2" t="str">
        <v/>
      </c>
      <c r="O36" s="2" t="str">
        <v/>
      </c>
      <c r="P36" s="2">
        <v>1</v>
      </c>
      <c r="Q36" s="3">
        <v>2</v>
      </c>
      <c r="R36" s="9">
        <v>3</v>
      </c>
    </row>
    <row r="37" spans="2:18" s="1" customFormat="1" ht="15" customHeight="1" x14ac:dyDescent="0.2">
      <c r="B37" s="105"/>
      <c r="C37" s="2">
        <v>6</v>
      </c>
      <c r="D37" s="2">
        <v>7</v>
      </c>
      <c r="E37" s="8">
        <v>8</v>
      </c>
      <c r="F37" s="2">
        <v>9</v>
      </c>
      <c r="G37" s="2">
        <v>10</v>
      </c>
      <c r="H37" s="3">
        <v>11</v>
      </c>
      <c r="I37" s="9">
        <v>12</v>
      </c>
      <c r="K37" s="105"/>
      <c r="L37" s="2">
        <v>4</v>
      </c>
      <c r="M37" s="2">
        <v>5</v>
      </c>
      <c r="N37" s="2">
        <v>6</v>
      </c>
      <c r="O37" s="2">
        <v>7</v>
      </c>
      <c r="P37" s="2">
        <v>8</v>
      </c>
      <c r="Q37" s="3">
        <v>9</v>
      </c>
      <c r="R37" s="9">
        <v>10</v>
      </c>
    </row>
    <row r="38" spans="2:18" s="1" customFormat="1" ht="15" customHeight="1" x14ac:dyDescent="0.2">
      <c r="B38" s="105"/>
      <c r="C38" s="2">
        <v>13</v>
      </c>
      <c r="D38" s="2">
        <v>14</v>
      </c>
      <c r="E38" s="2">
        <v>15</v>
      </c>
      <c r="F38" s="2">
        <v>16</v>
      </c>
      <c r="G38" s="2">
        <v>17</v>
      </c>
      <c r="H38" s="3">
        <v>18</v>
      </c>
      <c r="I38" s="9">
        <v>19</v>
      </c>
      <c r="K38" s="105"/>
      <c r="L38" s="2">
        <v>11</v>
      </c>
      <c r="M38" s="2">
        <v>12</v>
      </c>
      <c r="N38" s="2">
        <v>13</v>
      </c>
      <c r="O38" s="2">
        <v>14</v>
      </c>
      <c r="P38" s="2">
        <v>15</v>
      </c>
      <c r="Q38" s="3">
        <v>16</v>
      </c>
      <c r="R38" s="9">
        <v>17</v>
      </c>
    </row>
    <row r="39" spans="2:18" s="1" customFormat="1" ht="15" customHeight="1" x14ac:dyDescent="0.2">
      <c r="B39" s="105"/>
      <c r="C39" s="2">
        <v>20</v>
      </c>
      <c r="D39" s="2">
        <v>21</v>
      </c>
      <c r="E39" s="2">
        <v>22</v>
      </c>
      <c r="F39" s="2">
        <v>23</v>
      </c>
      <c r="G39" s="2">
        <v>24</v>
      </c>
      <c r="H39" s="3">
        <v>25</v>
      </c>
      <c r="I39" s="9">
        <v>26</v>
      </c>
      <c r="K39" s="105"/>
      <c r="L39" s="2">
        <v>18</v>
      </c>
      <c r="M39" s="2">
        <v>19</v>
      </c>
      <c r="N39" s="2">
        <v>20</v>
      </c>
      <c r="O39" s="2">
        <v>21</v>
      </c>
      <c r="P39" s="2">
        <v>22</v>
      </c>
      <c r="Q39" s="3">
        <v>23</v>
      </c>
      <c r="R39" s="9">
        <v>24</v>
      </c>
    </row>
    <row r="40" spans="2:18" s="1" customFormat="1" ht="15" customHeight="1" x14ac:dyDescent="0.2">
      <c r="B40" s="105"/>
      <c r="C40" s="2">
        <v>27</v>
      </c>
      <c r="D40" s="2">
        <v>28</v>
      </c>
      <c r="E40" s="2">
        <v>29</v>
      </c>
      <c r="F40" s="2">
        <v>30</v>
      </c>
      <c r="G40" s="2">
        <v>31</v>
      </c>
      <c r="H40" s="3" t="str">
        <v/>
      </c>
      <c r="I40" s="9" t="str">
        <v/>
      </c>
      <c r="K40" s="105"/>
      <c r="L40" s="2">
        <v>25</v>
      </c>
      <c r="M40" s="2">
        <v>26</v>
      </c>
      <c r="N40" s="2">
        <v>27</v>
      </c>
      <c r="O40" s="2">
        <v>28</v>
      </c>
      <c r="P40" s="2">
        <v>29</v>
      </c>
      <c r="Q40" s="3">
        <v>30</v>
      </c>
      <c r="R40" s="9" t="str">
        <v/>
      </c>
    </row>
    <row r="41" spans="2:18" ht="15" customHeight="1" x14ac:dyDescent="0.2">
      <c r="B41" s="105"/>
      <c r="C41" s="4" t="str">
        <v/>
      </c>
      <c r="D41" s="4" t="str">
        <v/>
      </c>
      <c r="E41" s="4" t="str">
        <v/>
      </c>
      <c r="F41" s="4" t="str">
        <v/>
      </c>
      <c r="G41" s="4" t="str">
        <v/>
      </c>
      <c r="H41" s="5" t="str">
        <v/>
      </c>
      <c r="I41" s="10" t="str">
        <v/>
      </c>
      <c r="K41" s="105"/>
      <c r="L41" s="4" t="str">
        <v/>
      </c>
      <c r="M41" s="4" t="str">
        <v/>
      </c>
      <c r="N41" s="4" t="str">
        <v/>
      </c>
      <c r="O41" s="4" t="str">
        <v/>
      </c>
      <c r="P41" s="4" t="str">
        <v/>
      </c>
      <c r="Q41" s="5" t="str">
        <v/>
      </c>
      <c r="R41" s="10" t="str">
        <v/>
      </c>
    </row>
    <row r="43" spans="2:18" s="1" customFormat="1" ht="15" customHeight="1" x14ac:dyDescent="0.2">
      <c r="B43" s="105">
        <v>41426</v>
      </c>
      <c r="C43" s="2" t="str">
        <f t="array" ref="C43:I48">IF(MONTH(DATE(YEAR(B43),MONTH(B43),1)-WEEKDAY(DATE(YEAR(B43),MONTH(B43),1),2)+{0;1;2;3;4;5}*7+{1,2,3,4,5,6,7})&lt;&gt;MONTH(B43),"",DAY(DATE(YEAR(B43),MONTH(B43),1)-(WEEKDAY(DATE(YEAR(B43),MONTH(B43),1),2))+{0;1;2;3;4;5}*7+{1,2,3,4,5,6,7}))</f>
        <v/>
      </c>
      <c r="D43" s="2" t="str">
        <v/>
      </c>
      <c r="E43" s="2" t="str">
        <v/>
      </c>
      <c r="F43" s="2" t="str">
        <v/>
      </c>
      <c r="G43" s="2" t="str">
        <v/>
      </c>
      <c r="H43" s="3">
        <v>1</v>
      </c>
      <c r="I43" s="9">
        <v>2</v>
      </c>
      <c r="K43" s="105">
        <v>41609</v>
      </c>
      <c r="L43" s="2" t="str">
        <f t="array" ref="L43:R48">IF(MONTH(DATE(YEAR(K43),MONTH(K43),1)-WEEKDAY(DATE(YEAR(K43),MONTH(K43),1),2)+{0;1;2;3;4;5}*7+{1,2,3,4,5,6,7})&lt;&gt;MONTH(K43),"",DAY(DATE(YEAR(K43),MONTH(K43),1)-(WEEKDAY(DATE(YEAR(K43),MONTH(K43),1),2))+{0;1;2;3;4;5}*7+{1,2,3,4,5,6,7}))</f>
        <v/>
      </c>
      <c r="M43" s="2" t="str">
        <v/>
      </c>
      <c r="N43" s="2" t="str">
        <v/>
      </c>
      <c r="O43" s="2" t="str">
        <v/>
      </c>
      <c r="P43" s="2" t="str">
        <v/>
      </c>
      <c r="Q43" s="3" t="str">
        <v/>
      </c>
      <c r="R43" s="9">
        <v>1</v>
      </c>
    </row>
    <row r="44" spans="2:18" s="1" customFormat="1" ht="15" customHeight="1" x14ac:dyDescent="0.2">
      <c r="B44" s="105"/>
      <c r="C44" s="2">
        <v>3</v>
      </c>
      <c r="D44" s="2">
        <v>4</v>
      </c>
      <c r="E44" s="2">
        <v>5</v>
      </c>
      <c r="F44" s="2">
        <v>6</v>
      </c>
      <c r="G44" s="2">
        <v>7</v>
      </c>
      <c r="H44" s="3">
        <v>8</v>
      </c>
      <c r="I44" s="9">
        <v>9</v>
      </c>
      <c r="K44" s="105"/>
      <c r="L44" s="2">
        <v>2</v>
      </c>
      <c r="M44" s="2">
        <v>3</v>
      </c>
      <c r="N44" s="2">
        <v>4</v>
      </c>
      <c r="O44" s="2">
        <v>5</v>
      </c>
      <c r="P44" s="2">
        <v>6</v>
      </c>
      <c r="Q44" s="3">
        <v>7</v>
      </c>
      <c r="R44" s="9">
        <v>8</v>
      </c>
    </row>
    <row r="45" spans="2:18" s="1" customFormat="1" ht="15" customHeight="1" x14ac:dyDescent="0.2">
      <c r="B45" s="105"/>
      <c r="C45" s="2">
        <v>10</v>
      </c>
      <c r="D45" s="2">
        <v>11</v>
      </c>
      <c r="E45" s="2">
        <v>12</v>
      </c>
      <c r="F45" s="2">
        <v>13</v>
      </c>
      <c r="G45" s="2">
        <v>14</v>
      </c>
      <c r="H45" s="3">
        <v>15</v>
      </c>
      <c r="I45" s="9">
        <v>16</v>
      </c>
      <c r="K45" s="105"/>
      <c r="L45" s="2">
        <v>9</v>
      </c>
      <c r="M45" s="2">
        <v>10</v>
      </c>
      <c r="N45" s="2">
        <v>11</v>
      </c>
      <c r="O45" s="2">
        <v>12</v>
      </c>
      <c r="P45" s="2">
        <v>13</v>
      </c>
      <c r="Q45" s="3">
        <v>14</v>
      </c>
      <c r="R45" s="9">
        <v>15</v>
      </c>
    </row>
    <row r="46" spans="2:18" s="1" customFormat="1" ht="15" customHeight="1" x14ac:dyDescent="0.2">
      <c r="B46" s="105"/>
      <c r="C46" s="2">
        <v>17</v>
      </c>
      <c r="D46" s="2">
        <v>18</v>
      </c>
      <c r="E46" s="2">
        <v>19</v>
      </c>
      <c r="F46" s="2">
        <v>20</v>
      </c>
      <c r="G46" s="2">
        <v>21</v>
      </c>
      <c r="H46" s="3">
        <v>22</v>
      </c>
      <c r="I46" s="9">
        <v>23</v>
      </c>
      <c r="K46" s="105"/>
      <c r="L46" s="2">
        <v>16</v>
      </c>
      <c r="M46" s="2">
        <v>17</v>
      </c>
      <c r="N46" s="2">
        <v>18</v>
      </c>
      <c r="O46" s="2">
        <v>19</v>
      </c>
      <c r="P46" s="2">
        <v>20</v>
      </c>
      <c r="Q46" s="3">
        <v>21</v>
      </c>
      <c r="R46" s="9">
        <v>22</v>
      </c>
    </row>
    <row r="47" spans="2:18" s="1" customFormat="1" ht="15" customHeight="1" x14ac:dyDescent="0.2">
      <c r="B47" s="105"/>
      <c r="C47" s="2">
        <v>24</v>
      </c>
      <c r="D47" s="2">
        <v>25</v>
      </c>
      <c r="E47" s="2">
        <v>26</v>
      </c>
      <c r="F47" s="2">
        <v>27</v>
      </c>
      <c r="G47" s="2">
        <v>28</v>
      </c>
      <c r="H47" s="3">
        <v>29</v>
      </c>
      <c r="I47" s="9">
        <v>30</v>
      </c>
      <c r="K47" s="105"/>
      <c r="L47" s="2">
        <v>23</v>
      </c>
      <c r="M47" s="8">
        <v>24</v>
      </c>
      <c r="N47" s="8">
        <v>25</v>
      </c>
      <c r="O47" s="8">
        <v>26</v>
      </c>
      <c r="P47" s="2">
        <v>27</v>
      </c>
      <c r="Q47" s="3">
        <v>28</v>
      </c>
      <c r="R47" s="9">
        <v>29</v>
      </c>
    </row>
    <row r="48" spans="2:18" ht="15" customHeight="1" x14ac:dyDescent="0.2">
      <c r="B48" s="105"/>
      <c r="C48" s="4" t="str">
        <v/>
      </c>
      <c r="D48" s="4" t="str">
        <v/>
      </c>
      <c r="E48" s="4" t="str">
        <v/>
      </c>
      <c r="F48" s="4" t="str">
        <v/>
      </c>
      <c r="G48" s="4" t="str">
        <v/>
      </c>
      <c r="H48" s="5" t="str">
        <v/>
      </c>
      <c r="I48" s="10" t="str">
        <v/>
      </c>
      <c r="K48" s="105"/>
      <c r="L48" s="2">
        <v>30</v>
      </c>
      <c r="M48" s="2">
        <v>31</v>
      </c>
      <c r="N48" s="2" t="str">
        <v/>
      </c>
      <c r="O48" s="2" t="str">
        <v/>
      </c>
      <c r="P48" s="2" t="str">
        <v/>
      </c>
      <c r="Q48" s="3" t="str">
        <v/>
      </c>
      <c r="R48" s="9" t="str">
        <v/>
      </c>
    </row>
    <row r="52" spans="1:19" x14ac:dyDescent="0.2">
      <c r="A52" s="103" t="s">
        <v>12</v>
      </c>
      <c r="B52" s="103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</row>
  </sheetData>
  <mergeCells count="14">
    <mergeCell ref="A52:S52"/>
    <mergeCell ref="A1:S3"/>
    <mergeCell ref="B43:B48"/>
    <mergeCell ref="K8:K13"/>
    <mergeCell ref="K15:K20"/>
    <mergeCell ref="K22:K27"/>
    <mergeCell ref="K29:K34"/>
    <mergeCell ref="K36:K41"/>
    <mergeCell ref="K43:K48"/>
    <mergeCell ref="B8:B13"/>
    <mergeCell ref="B15:B20"/>
    <mergeCell ref="B22:B27"/>
    <mergeCell ref="B29:B34"/>
    <mergeCell ref="B36:B4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2:AQ79"/>
  <sheetViews>
    <sheetView showGridLines="0" tabSelected="1" topLeftCell="A7" workbookViewId="0">
      <selection activeCell="AL42" sqref="AL42"/>
    </sheetView>
  </sheetViews>
  <sheetFormatPr defaultRowHeight="12.75" x14ac:dyDescent="0.2"/>
  <cols>
    <col min="1" max="1" width="2" customWidth="1"/>
    <col min="2" max="2" width="5.140625" customWidth="1"/>
    <col min="3" max="3" width="4.7109375" customWidth="1"/>
    <col min="4" max="7" width="4.28515625" customWidth="1"/>
    <col min="8" max="8" width="7.28515625" customWidth="1"/>
    <col min="9" max="9" width="4.28515625" customWidth="1"/>
    <col min="10" max="10" width="3" customWidth="1"/>
    <col min="11" max="11" width="2.7109375" customWidth="1"/>
    <col min="12" max="12" width="6" customWidth="1"/>
    <col min="13" max="13" width="8" customWidth="1"/>
    <col min="14" max="14" width="5.7109375" customWidth="1"/>
    <col min="15" max="15" width="4.7109375" customWidth="1"/>
    <col min="16" max="17" width="5.7109375" customWidth="1"/>
    <col min="18" max="18" width="15.140625" customWidth="1"/>
    <col min="19" max="19" width="5.140625" customWidth="1"/>
    <col min="20" max="24" width="4.28515625" customWidth="1"/>
    <col min="25" max="25" width="7.140625" customWidth="1"/>
    <col min="26" max="26" width="4.28515625" customWidth="1"/>
    <col min="27" max="28" width="3.140625" customWidth="1"/>
    <col min="29" max="29" width="7" customWidth="1"/>
    <col min="31" max="31" width="4.5703125" customWidth="1"/>
    <col min="32" max="34" width="2.28515625" customWidth="1"/>
    <col min="35" max="36" width="4.7109375" customWidth="1"/>
    <col min="37" max="37" width="3.140625" customWidth="1"/>
  </cols>
  <sheetData>
    <row r="2" spans="1:39" ht="39.75" customHeight="1" x14ac:dyDescent="0.2"/>
    <row r="3" spans="1:39" ht="24" customHeight="1" x14ac:dyDescent="0.2"/>
    <row r="4" spans="1:39" ht="9.75" customHeight="1" x14ac:dyDescent="0.2">
      <c r="A4" s="114" t="s">
        <v>44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</row>
    <row r="5" spans="1:39" ht="9.75" customHeight="1" x14ac:dyDescent="0.2">
      <c r="A5" s="114"/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114"/>
    </row>
    <row r="6" spans="1:39" ht="33" customHeight="1" x14ac:dyDescent="0.2">
      <c r="A6" s="114"/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</row>
    <row r="7" spans="1:39" ht="1.5" customHeight="1" x14ac:dyDescent="0.2"/>
    <row r="8" spans="1:39" ht="35.25" customHeight="1" x14ac:dyDescent="0.2">
      <c r="B8" s="23">
        <v>2014</v>
      </c>
      <c r="J8" s="106" t="s">
        <v>4</v>
      </c>
      <c r="K8" s="106" t="s">
        <v>14</v>
      </c>
      <c r="L8" s="106" t="s">
        <v>14</v>
      </c>
      <c r="M8" s="108" t="s">
        <v>15</v>
      </c>
      <c r="S8" s="18" t="s">
        <v>12</v>
      </c>
      <c r="AA8" s="106" t="s">
        <v>4</v>
      </c>
      <c r="AB8" s="106" t="s">
        <v>14</v>
      </c>
      <c r="AC8" s="106" t="s">
        <v>14</v>
      </c>
      <c r="AD8" s="108" t="s">
        <v>15</v>
      </c>
      <c r="AF8" s="112" t="s">
        <v>1</v>
      </c>
      <c r="AG8" s="112" t="s">
        <v>0</v>
      </c>
      <c r="AH8" s="112" t="s">
        <v>45</v>
      </c>
      <c r="AJ8" s="54" t="s">
        <v>35</v>
      </c>
      <c r="AK8" s="54" t="s">
        <v>36</v>
      </c>
    </row>
    <row r="9" spans="1:39" ht="15" customHeight="1" x14ac:dyDescent="0.2">
      <c r="B9" s="6"/>
      <c r="C9" s="17" t="s">
        <v>11</v>
      </c>
      <c r="D9" s="17" t="s">
        <v>10</v>
      </c>
      <c r="E9" s="17" t="s">
        <v>9</v>
      </c>
      <c r="F9" s="17" t="s">
        <v>8</v>
      </c>
      <c r="G9" s="17" t="s">
        <v>7</v>
      </c>
      <c r="H9" s="17" t="s">
        <v>6</v>
      </c>
      <c r="I9" s="17" t="s">
        <v>5</v>
      </c>
      <c r="J9" s="106"/>
      <c r="K9" s="106"/>
      <c r="L9" s="106"/>
      <c r="M9" s="106"/>
      <c r="S9" s="6"/>
      <c r="T9" s="17" t="s">
        <v>11</v>
      </c>
      <c r="U9" s="17" t="s">
        <v>10</v>
      </c>
      <c r="V9" s="17" t="s">
        <v>9</v>
      </c>
      <c r="W9" s="17" t="s">
        <v>8</v>
      </c>
      <c r="X9" s="17" t="s">
        <v>7</v>
      </c>
      <c r="Y9" s="17" t="s">
        <v>6</v>
      </c>
      <c r="Z9" s="17" t="s">
        <v>5</v>
      </c>
      <c r="AA9" s="106"/>
      <c r="AB9" s="106"/>
      <c r="AC9" s="106"/>
      <c r="AD9" s="106"/>
      <c r="AF9" s="112"/>
      <c r="AG9" s="112"/>
      <c r="AH9" s="112"/>
      <c r="AI9" s="61"/>
      <c r="AJ9" s="49"/>
      <c r="AK9" s="49"/>
      <c r="AL9" s="30" t="s">
        <v>39</v>
      </c>
    </row>
    <row r="10" spans="1:39" ht="15" customHeight="1" x14ac:dyDescent="0.2">
      <c r="G10" s="113" t="s">
        <v>34</v>
      </c>
      <c r="H10" s="113"/>
      <c r="X10" s="113" t="s">
        <v>34</v>
      </c>
      <c r="Y10" s="113"/>
      <c r="AF10" s="112"/>
      <c r="AG10" s="112"/>
      <c r="AH10" s="112"/>
      <c r="AI10" s="63"/>
      <c r="AJ10" s="49"/>
      <c r="AK10" s="49"/>
      <c r="AL10" s="30" t="s">
        <v>41</v>
      </c>
    </row>
    <row r="11" spans="1:39" ht="14.25" customHeight="1" x14ac:dyDescent="0.2">
      <c r="G11" s="47" t="s">
        <v>30</v>
      </c>
      <c r="H11" s="47" t="s">
        <v>31</v>
      </c>
      <c r="X11" s="47" t="s">
        <v>30</v>
      </c>
      <c r="Y11" s="47" t="s">
        <v>31</v>
      </c>
      <c r="AF11" s="112"/>
      <c r="AG11" s="112"/>
      <c r="AH11" s="112"/>
      <c r="AI11" s="62"/>
      <c r="AJ11" s="49"/>
      <c r="AK11" s="49"/>
      <c r="AL11" s="30" t="s">
        <v>40</v>
      </c>
      <c r="AM11" s="30"/>
    </row>
    <row r="12" spans="1:39" s="1" customFormat="1" ht="14.25" customHeight="1" x14ac:dyDescent="0.2">
      <c r="B12" s="105">
        <f>DATE(B8,1,1)</f>
        <v>41640</v>
      </c>
      <c r="C12" s="2" t="str">
        <f t="array" ref="C12:I17">IF(MONTH(DATE(YEAR(B12),MONTH(B12),1)-WEEKDAY(DATE(YEAR(B12),MONTH(B12),1),2)+{0;1;2;3;4;5}*7+{1,2,3,4,5,6,7})&lt;&gt;MONTH(B12),"",DAY(DATE(YEAR(B12),MONTH(B12),1)-(WEEKDAY(DATE(YEAR(B12),MONTH(B12),1),2))+{0;1;2;3;4;5}*7+{1,2,3,4,5,6,7}))</f>
        <v/>
      </c>
      <c r="D12" s="2" t="str">
        <v/>
      </c>
      <c r="E12" s="28">
        <v>1</v>
      </c>
      <c r="F12" s="69">
        <v>2</v>
      </c>
      <c r="G12" s="69">
        <v>3</v>
      </c>
      <c r="H12" s="3">
        <v>4</v>
      </c>
      <c r="I12" s="13">
        <v>5</v>
      </c>
      <c r="J12" s="15">
        <v>1</v>
      </c>
      <c r="K12" s="16">
        <v>2</v>
      </c>
      <c r="L12" s="107" t="s">
        <v>2</v>
      </c>
      <c r="M12" s="107" t="s">
        <v>23</v>
      </c>
      <c r="S12" s="105">
        <f>DATE(B8,7,1)</f>
        <v>41821</v>
      </c>
      <c r="T12" s="2" t="str">
        <f t="array" ref="T12:Z17">IF(MONTH(DATE(YEAR(S12),MONTH(S12),1)-WEEKDAY(DATE(YEAR(S12),MONTH(S12),1),2)+{0;1;2;3;4;5}*7+{1,2,3,4,5,6,7})&lt;&gt;MONTH(S12),"",DAY(DATE(YEAR(S12),MONTH(S12),1)-(WEEKDAY(DATE(YEAR(S12),MONTH(S12),1),2))+{0;1;2;3;4;5}*7+{1,2,3,4,5,6,7}))</f>
        <v/>
      </c>
      <c r="U12" s="62">
        <v>1</v>
      </c>
      <c r="V12" s="62">
        <v>2</v>
      </c>
      <c r="W12" s="62">
        <v>3</v>
      </c>
      <c r="X12" s="62">
        <v>4</v>
      </c>
      <c r="Y12" s="64">
        <v>5</v>
      </c>
      <c r="Z12" s="64">
        <v>6</v>
      </c>
      <c r="AA12" s="15">
        <v>27</v>
      </c>
      <c r="AB12" s="16">
        <f>IF(COUNT(T12:X12)=0,"",COUNT(T12:X12))</f>
        <v>4</v>
      </c>
      <c r="AC12" s="107">
        <v>23</v>
      </c>
      <c r="AD12" s="109">
        <f>AC12*7.5</f>
        <v>172.5</v>
      </c>
      <c r="AF12" s="112"/>
      <c r="AG12" s="112"/>
      <c r="AH12" s="112"/>
      <c r="AI12" s="34"/>
      <c r="AJ12" s="45">
        <v>24</v>
      </c>
      <c r="AK12" s="51">
        <v>2</v>
      </c>
      <c r="AL12" s="33" t="s">
        <v>24</v>
      </c>
    </row>
    <row r="13" spans="1:39" s="1" customFormat="1" ht="15.75" customHeight="1" x14ac:dyDescent="0.2">
      <c r="B13" s="105"/>
      <c r="C13" s="2">
        <v>6</v>
      </c>
      <c r="D13" s="2">
        <v>7</v>
      </c>
      <c r="E13" s="2">
        <v>8</v>
      </c>
      <c r="F13" s="2">
        <v>9</v>
      </c>
      <c r="G13" s="2">
        <v>10</v>
      </c>
      <c r="H13" s="3">
        <v>11</v>
      </c>
      <c r="I13" s="13">
        <v>12</v>
      </c>
      <c r="J13" s="15">
        <v>2</v>
      </c>
      <c r="K13" s="16">
        <f t="shared" ref="K13:K17" si="0">IF(COUNT(C13:G13)=0,"",COUNT(C13:G13))</f>
        <v>5</v>
      </c>
      <c r="L13" s="107"/>
      <c r="M13" s="107"/>
      <c r="S13" s="105"/>
      <c r="T13" s="62">
        <v>7</v>
      </c>
      <c r="U13" s="62">
        <v>8</v>
      </c>
      <c r="V13" s="62">
        <v>9</v>
      </c>
      <c r="W13" s="62">
        <v>10</v>
      </c>
      <c r="X13" s="62">
        <v>11</v>
      </c>
      <c r="Y13" s="62">
        <v>12</v>
      </c>
      <c r="Z13" s="62">
        <v>13</v>
      </c>
      <c r="AA13" s="15">
        <f>AA12+1</f>
        <v>28</v>
      </c>
      <c r="AB13" s="16">
        <f t="shared" ref="AB13:AB52" si="1">IF(COUNT(T13:X13)=0,"",COUNT(T13:X13))</f>
        <v>5</v>
      </c>
      <c r="AC13" s="107"/>
      <c r="AD13" s="110"/>
      <c r="AF13" s="112"/>
      <c r="AG13" s="112"/>
      <c r="AH13" s="112"/>
      <c r="AI13" s="35"/>
      <c r="AJ13" s="45">
        <v>12</v>
      </c>
      <c r="AK13" s="51">
        <v>1</v>
      </c>
      <c r="AL13" s="33" t="s">
        <v>25</v>
      </c>
    </row>
    <row r="14" spans="1:39" s="1" customFormat="1" ht="14.25" customHeight="1" x14ac:dyDescent="0.2">
      <c r="B14" s="105"/>
      <c r="C14" s="2">
        <v>13</v>
      </c>
      <c r="D14" s="2">
        <v>14</v>
      </c>
      <c r="E14" s="2">
        <v>15</v>
      </c>
      <c r="F14" s="2">
        <v>16</v>
      </c>
      <c r="G14" s="34">
        <v>17</v>
      </c>
      <c r="H14" s="34">
        <v>18</v>
      </c>
      <c r="I14" s="13">
        <v>19</v>
      </c>
      <c r="J14" s="15">
        <f>J13+1</f>
        <v>3</v>
      </c>
      <c r="K14" s="16">
        <f t="shared" si="0"/>
        <v>5</v>
      </c>
      <c r="L14" s="107"/>
      <c r="M14" s="107"/>
      <c r="N14" s="57" t="s">
        <v>53</v>
      </c>
      <c r="O14" s="57"/>
      <c r="P14" s="57"/>
      <c r="Q14" s="57"/>
      <c r="R14" s="57"/>
      <c r="S14" s="105"/>
      <c r="T14" s="62">
        <v>14</v>
      </c>
      <c r="U14" s="62">
        <v>15</v>
      </c>
      <c r="V14" s="62">
        <v>16</v>
      </c>
      <c r="W14" s="62">
        <v>17</v>
      </c>
      <c r="X14" s="62">
        <v>18</v>
      </c>
      <c r="Y14" s="62">
        <v>19</v>
      </c>
      <c r="Z14" s="62">
        <v>20</v>
      </c>
      <c r="AA14" s="15">
        <f t="shared" ref="AA14:AA16" si="2">AA13+1</f>
        <v>29</v>
      </c>
      <c r="AB14" s="16">
        <f t="shared" si="1"/>
        <v>5</v>
      </c>
      <c r="AC14" s="107"/>
      <c r="AD14" s="110"/>
      <c r="AF14" s="112"/>
      <c r="AG14" s="112"/>
      <c r="AH14" s="112"/>
      <c r="AI14" s="36"/>
      <c r="AJ14" s="45">
        <v>12</v>
      </c>
      <c r="AK14" s="51">
        <v>1</v>
      </c>
      <c r="AL14" s="33" t="s">
        <v>33</v>
      </c>
    </row>
    <row r="15" spans="1:39" s="1" customFormat="1" ht="14.25" customHeight="1" x14ac:dyDescent="0.2">
      <c r="B15" s="105"/>
      <c r="C15" s="2">
        <v>20</v>
      </c>
      <c r="D15" s="2">
        <v>21</v>
      </c>
      <c r="E15" s="2">
        <v>22</v>
      </c>
      <c r="F15" s="2">
        <v>23</v>
      </c>
      <c r="G15" s="2">
        <v>24</v>
      </c>
      <c r="H15" s="3">
        <v>25</v>
      </c>
      <c r="I15" s="13">
        <v>26</v>
      </c>
      <c r="J15" s="15">
        <f t="shared" ref="J15:J16" si="3">J14+1</f>
        <v>4</v>
      </c>
      <c r="K15" s="16">
        <f t="shared" si="0"/>
        <v>5</v>
      </c>
      <c r="L15" s="107"/>
      <c r="M15" s="107"/>
      <c r="S15" s="105"/>
      <c r="T15" s="62">
        <v>21</v>
      </c>
      <c r="U15" s="62">
        <v>22</v>
      </c>
      <c r="V15" s="62">
        <v>23</v>
      </c>
      <c r="W15" s="62">
        <v>24</v>
      </c>
      <c r="X15" s="62">
        <v>25</v>
      </c>
      <c r="Y15" s="62">
        <v>26</v>
      </c>
      <c r="Z15" s="62">
        <v>27</v>
      </c>
      <c r="AA15" s="15">
        <f t="shared" si="2"/>
        <v>30</v>
      </c>
      <c r="AB15" s="16">
        <f t="shared" si="1"/>
        <v>5</v>
      </c>
      <c r="AC15" s="107"/>
      <c r="AD15" s="110">
        <f>AC12*8</f>
        <v>184</v>
      </c>
      <c r="AF15" s="112"/>
      <c r="AG15" s="112"/>
      <c r="AH15" s="112"/>
      <c r="AI15" s="37"/>
      <c r="AJ15" s="45">
        <v>24</v>
      </c>
      <c r="AK15" s="51">
        <v>2</v>
      </c>
      <c r="AL15" s="33" t="s">
        <v>32</v>
      </c>
    </row>
    <row r="16" spans="1:39" s="1" customFormat="1" ht="14.25" customHeight="1" x14ac:dyDescent="0.2">
      <c r="B16" s="105"/>
      <c r="C16" s="2">
        <v>27</v>
      </c>
      <c r="D16" s="2">
        <v>28</v>
      </c>
      <c r="E16" s="2">
        <v>29</v>
      </c>
      <c r="F16" s="2">
        <v>30</v>
      </c>
      <c r="G16" s="69">
        <v>31</v>
      </c>
      <c r="H16" s="3" t="str">
        <v/>
      </c>
      <c r="I16" s="13" t="str">
        <v/>
      </c>
      <c r="J16" s="15">
        <f t="shared" si="3"/>
        <v>5</v>
      </c>
      <c r="K16" s="16">
        <f t="shared" si="0"/>
        <v>5</v>
      </c>
      <c r="L16" s="107"/>
      <c r="M16" s="107"/>
      <c r="S16" s="105"/>
      <c r="T16" s="62">
        <v>28</v>
      </c>
      <c r="U16" s="62">
        <v>29</v>
      </c>
      <c r="V16" s="62">
        <v>30</v>
      </c>
      <c r="W16" s="62">
        <v>31</v>
      </c>
      <c r="X16" s="2" t="str">
        <v/>
      </c>
      <c r="Y16" s="3" t="str">
        <v/>
      </c>
      <c r="Z16" s="9" t="str">
        <v/>
      </c>
      <c r="AA16" s="15">
        <f t="shared" si="2"/>
        <v>31</v>
      </c>
      <c r="AB16" s="16">
        <f t="shared" si="1"/>
        <v>4</v>
      </c>
      <c r="AC16" s="107"/>
      <c r="AD16" s="110"/>
      <c r="AF16" s="112"/>
      <c r="AG16" s="112"/>
      <c r="AH16" s="112"/>
      <c r="AI16" s="55"/>
      <c r="AJ16" s="45"/>
      <c r="AK16" s="56"/>
      <c r="AL16" s="33" t="s">
        <v>38</v>
      </c>
      <c r="AM16" s="31"/>
    </row>
    <row r="17" spans="2:41" ht="14.25" hidden="1" customHeight="1" x14ac:dyDescent="0.2">
      <c r="B17" s="105"/>
      <c r="C17" s="4" t="str">
        <v/>
      </c>
      <c r="D17" s="4" t="str">
        <v/>
      </c>
      <c r="E17" s="4" t="str">
        <v/>
      </c>
      <c r="F17" s="4" t="str">
        <v/>
      </c>
      <c r="G17" s="4" t="str">
        <v/>
      </c>
      <c r="H17" s="5" t="str">
        <v/>
      </c>
      <c r="I17" s="14" t="str">
        <v/>
      </c>
      <c r="J17" s="15"/>
      <c r="K17" s="16" t="str">
        <f t="shared" si="0"/>
        <v/>
      </c>
      <c r="L17" s="107"/>
      <c r="M17" s="107"/>
      <c r="S17" s="105"/>
      <c r="T17" s="4" t="str">
        <v/>
      </c>
      <c r="U17" s="4" t="str">
        <v/>
      </c>
      <c r="V17" s="4" t="str">
        <v/>
      </c>
      <c r="W17" s="4" t="str">
        <v/>
      </c>
      <c r="X17" s="4" t="str">
        <v/>
      </c>
      <c r="Y17" s="5" t="str">
        <v/>
      </c>
      <c r="Z17" s="10" t="str">
        <v/>
      </c>
      <c r="AA17" s="15"/>
      <c r="AB17" s="16" t="str">
        <f t="shared" si="1"/>
        <v/>
      </c>
      <c r="AC17" s="107"/>
      <c r="AD17" s="111"/>
      <c r="AF17" s="112"/>
      <c r="AG17" s="112">
        <v>2</v>
      </c>
      <c r="AH17" s="112"/>
      <c r="AI17" s="43"/>
      <c r="AJ17" s="46"/>
      <c r="AK17" s="52"/>
      <c r="AL17" s="33" t="s">
        <v>27</v>
      </c>
    </row>
    <row r="18" spans="2:41" ht="6" customHeight="1" x14ac:dyDescent="0.2">
      <c r="J18" s="12"/>
      <c r="K18" s="12"/>
      <c r="L18" s="24"/>
      <c r="M18" s="24"/>
      <c r="AC18" s="25"/>
      <c r="AD18" s="25"/>
      <c r="AF18" s="112"/>
      <c r="AG18" s="112"/>
      <c r="AH18" s="112"/>
      <c r="AI18" s="44"/>
      <c r="AJ18" s="44"/>
      <c r="AK18" s="53"/>
      <c r="AL18" s="30"/>
    </row>
    <row r="19" spans="2:41" ht="14.25" customHeight="1" x14ac:dyDescent="0.2">
      <c r="B19" s="105">
        <f>DATE(B8,2,1)</f>
        <v>41671</v>
      </c>
      <c r="C19" s="2" t="str">
        <f t="array" ref="C19:I24">IF(MONTH(DATE(YEAR(B19),MONTH(B19),1)-WEEKDAY(DATE(YEAR(B19),MONTH(B19),1),2)+{0;1;2;3;4;5}*7+{1,2,3,4,5,6,7})&lt;&gt;MONTH(B19),"",DAY(DATE(YEAR(B19),MONTH(B19),1)-(WEEKDAY(DATE(YEAR(B19),MONTH(B19),1),2))+{0;1;2;3;4;5}*7+{1,2,3,4,5,6,7}))</f>
        <v/>
      </c>
      <c r="D19" s="2" t="str">
        <v/>
      </c>
      <c r="E19" s="2" t="str">
        <v/>
      </c>
      <c r="F19" s="2" t="str">
        <v/>
      </c>
      <c r="G19" s="2" t="str">
        <v/>
      </c>
      <c r="H19" s="3">
        <v>1</v>
      </c>
      <c r="I19" s="9">
        <v>2</v>
      </c>
      <c r="J19" s="15">
        <v>5</v>
      </c>
      <c r="K19" s="16" t="str">
        <f>IF(COUNT(C19:G19)=0,"",COUNT(C19:G19))</f>
        <v/>
      </c>
      <c r="L19" s="107">
        <f>COUNT(C19:G24)</f>
        <v>20</v>
      </c>
      <c r="M19" s="109">
        <f>L19*7.5</f>
        <v>150</v>
      </c>
      <c r="S19" s="105">
        <f>DATE(B8,8,1)</f>
        <v>41852</v>
      </c>
      <c r="T19" s="2" t="str">
        <f t="array" ref="T19:Z24">IF(MONTH(DATE(YEAR(S19),MONTH(S19),1)-WEEKDAY(DATE(YEAR(S19),MONTH(S19),1),2)+{0;1;2;3;4;5}*7+{1,2,3,4,5,6,7})&lt;&gt;MONTH(S19),"",DAY(DATE(YEAR(S19),MONTH(S19),1)-(WEEKDAY(DATE(YEAR(S19),MONTH(S19),1),2))+{0;1;2;3;4;5}*7+{1,2,3,4,5,6,7}))</f>
        <v/>
      </c>
      <c r="U19" s="2" t="str">
        <v/>
      </c>
      <c r="V19" s="2" t="str">
        <v/>
      </c>
      <c r="W19" s="2" t="str">
        <v/>
      </c>
      <c r="X19" s="62">
        <v>1</v>
      </c>
      <c r="Y19" s="62">
        <v>2</v>
      </c>
      <c r="Z19" s="62">
        <v>3</v>
      </c>
      <c r="AA19" s="15">
        <v>31</v>
      </c>
      <c r="AB19" s="16">
        <f t="shared" si="1"/>
        <v>1</v>
      </c>
      <c r="AC19" s="107">
        <f>COUNT(T19:X24)</f>
        <v>21</v>
      </c>
      <c r="AD19" s="109">
        <f>AC19*7.5</f>
        <v>157.5</v>
      </c>
      <c r="AF19" s="112"/>
      <c r="AG19" s="112"/>
      <c r="AH19" s="112"/>
      <c r="AI19" s="39"/>
      <c r="AJ19" s="38">
        <v>12</v>
      </c>
      <c r="AK19" s="51">
        <v>1</v>
      </c>
      <c r="AL19" s="33" t="s">
        <v>26</v>
      </c>
      <c r="AM19" s="1"/>
      <c r="AN19" s="1"/>
      <c r="AO19" s="1"/>
    </row>
    <row r="20" spans="2:41" ht="14.25" customHeight="1" x14ac:dyDescent="0.2">
      <c r="B20" s="105"/>
      <c r="C20" s="2">
        <v>3</v>
      </c>
      <c r="D20" s="2">
        <v>4</v>
      </c>
      <c r="E20" s="2">
        <v>5</v>
      </c>
      <c r="F20" s="2">
        <v>6</v>
      </c>
      <c r="G20" s="2">
        <v>7</v>
      </c>
      <c r="H20" s="3">
        <v>8</v>
      </c>
      <c r="I20" s="9">
        <v>9</v>
      </c>
      <c r="J20" s="15">
        <f>J19+1</f>
        <v>6</v>
      </c>
      <c r="K20" s="16">
        <f t="shared" ref="K20:K24" si="4">IF(COUNT(C20:G20)=0,"",COUNT(C20:G20))</f>
        <v>5</v>
      </c>
      <c r="L20" s="107"/>
      <c r="M20" s="110"/>
      <c r="S20" s="105"/>
      <c r="T20" s="62">
        <v>4</v>
      </c>
      <c r="U20" s="62">
        <v>5</v>
      </c>
      <c r="V20" s="62">
        <v>6</v>
      </c>
      <c r="W20" s="62">
        <v>7</v>
      </c>
      <c r="X20" s="62">
        <v>8</v>
      </c>
      <c r="Y20" s="62">
        <v>9</v>
      </c>
      <c r="Z20" s="62">
        <v>10</v>
      </c>
      <c r="AA20" s="15">
        <f>AA19+1</f>
        <v>32</v>
      </c>
      <c r="AB20" s="16">
        <f t="shared" si="1"/>
        <v>5</v>
      </c>
      <c r="AC20" s="107"/>
      <c r="AD20" s="110"/>
      <c r="AF20" s="112"/>
      <c r="AG20" s="112"/>
      <c r="AH20" s="112"/>
      <c r="AI20" s="40"/>
      <c r="AJ20" s="38">
        <v>24</v>
      </c>
      <c r="AK20" s="51">
        <v>2</v>
      </c>
      <c r="AL20" s="33" t="s">
        <v>27</v>
      </c>
      <c r="AM20" s="1"/>
      <c r="AN20" s="1"/>
      <c r="AO20" s="1"/>
    </row>
    <row r="21" spans="2:41" ht="14.25" customHeight="1" x14ac:dyDescent="0.2">
      <c r="B21" s="105"/>
      <c r="C21" s="2">
        <v>10</v>
      </c>
      <c r="D21" s="2">
        <v>11</v>
      </c>
      <c r="E21" s="2">
        <v>12</v>
      </c>
      <c r="F21" s="2">
        <v>13</v>
      </c>
      <c r="G21" s="34">
        <v>14</v>
      </c>
      <c r="H21" s="34">
        <v>15</v>
      </c>
      <c r="I21" s="9">
        <v>16</v>
      </c>
      <c r="J21" s="15">
        <f t="shared" ref="J21:J23" si="5">J20+1</f>
        <v>7</v>
      </c>
      <c r="K21" s="16">
        <f t="shared" si="4"/>
        <v>5</v>
      </c>
      <c r="L21" s="107"/>
      <c r="M21" s="110"/>
      <c r="N21" s="58" t="s">
        <v>53</v>
      </c>
      <c r="O21" s="58"/>
      <c r="P21" s="58"/>
      <c r="Q21" s="58"/>
      <c r="S21" s="105"/>
      <c r="T21" s="62">
        <v>11</v>
      </c>
      <c r="U21" s="62">
        <v>12</v>
      </c>
      <c r="V21" s="62">
        <v>13</v>
      </c>
      <c r="W21" s="62">
        <v>14</v>
      </c>
      <c r="X21" s="62">
        <v>15</v>
      </c>
      <c r="Y21" s="62">
        <v>16</v>
      </c>
      <c r="Z21" s="62">
        <v>17</v>
      </c>
      <c r="AA21" s="15">
        <f t="shared" ref="AA21:AA23" si="6">AA20+1</f>
        <v>33</v>
      </c>
      <c r="AB21" s="16">
        <f t="shared" si="1"/>
        <v>5</v>
      </c>
      <c r="AC21" s="107"/>
      <c r="AD21" s="110"/>
      <c r="AF21" s="112"/>
      <c r="AG21" s="112"/>
      <c r="AH21" s="112"/>
      <c r="AI21" s="41"/>
      <c r="AJ21" s="38">
        <v>12</v>
      </c>
      <c r="AK21" s="51">
        <v>1</v>
      </c>
      <c r="AL21" s="33" t="s">
        <v>28</v>
      </c>
      <c r="AM21" s="1"/>
    </row>
    <row r="22" spans="2:41" ht="14.25" customHeight="1" x14ac:dyDescent="0.2">
      <c r="B22" s="105"/>
      <c r="C22" s="2">
        <v>17</v>
      </c>
      <c r="D22" s="2">
        <v>18</v>
      </c>
      <c r="E22" s="2">
        <v>19</v>
      </c>
      <c r="F22" s="2">
        <v>20</v>
      </c>
      <c r="G22" s="2">
        <v>21</v>
      </c>
      <c r="H22" s="3">
        <v>22</v>
      </c>
      <c r="I22" s="9">
        <v>23</v>
      </c>
      <c r="J22" s="15">
        <f t="shared" si="5"/>
        <v>8</v>
      </c>
      <c r="K22" s="16">
        <f t="shared" si="4"/>
        <v>5</v>
      </c>
      <c r="L22" s="107"/>
      <c r="M22" s="110">
        <f>L19*8</f>
        <v>160</v>
      </c>
      <c r="N22" s="58"/>
      <c r="O22" s="58"/>
      <c r="P22" s="58"/>
      <c r="Q22" s="58"/>
      <c r="S22" s="105"/>
      <c r="T22" s="62">
        <v>18</v>
      </c>
      <c r="U22" s="62">
        <v>19</v>
      </c>
      <c r="V22" s="62">
        <v>20</v>
      </c>
      <c r="W22" s="62">
        <v>21</v>
      </c>
      <c r="X22" s="62">
        <v>22</v>
      </c>
      <c r="Y22" s="62">
        <v>23</v>
      </c>
      <c r="Z22" s="62">
        <v>24</v>
      </c>
      <c r="AA22" s="15">
        <f t="shared" si="6"/>
        <v>34</v>
      </c>
      <c r="AB22" s="16">
        <f t="shared" si="1"/>
        <v>5</v>
      </c>
      <c r="AC22" s="107"/>
      <c r="AD22" s="110">
        <f>AC19*8</f>
        <v>168</v>
      </c>
      <c r="AF22" s="112"/>
      <c r="AG22" s="112"/>
      <c r="AH22" s="112"/>
      <c r="AI22" s="42"/>
      <c r="AJ22" s="38">
        <v>12</v>
      </c>
      <c r="AK22" s="51">
        <v>1</v>
      </c>
      <c r="AL22" s="33" t="s">
        <v>29</v>
      </c>
      <c r="AM22" s="1"/>
    </row>
    <row r="23" spans="2:41" ht="14.25" customHeight="1" x14ac:dyDescent="0.2">
      <c r="B23" s="105"/>
      <c r="C23" s="2">
        <v>24</v>
      </c>
      <c r="D23" s="2">
        <v>25</v>
      </c>
      <c r="E23" s="2">
        <v>26</v>
      </c>
      <c r="F23" s="2">
        <v>27</v>
      </c>
      <c r="G23" s="2">
        <v>28</v>
      </c>
      <c r="H23" s="3" t="str">
        <v/>
      </c>
      <c r="I23" s="9" t="str">
        <v/>
      </c>
      <c r="J23" s="15">
        <f t="shared" si="5"/>
        <v>9</v>
      </c>
      <c r="K23" s="16">
        <f t="shared" si="4"/>
        <v>5</v>
      </c>
      <c r="L23" s="107"/>
      <c r="M23" s="110"/>
      <c r="S23" s="105"/>
      <c r="T23" s="62">
        <v>25</v>
      </c>
      <c r="U23" s="62">
        <v>26</v>
      </c>
      <c r="V23" s="62">
        <v>27</v>
      </c>
      <c r="W23" s="62">
        <v>28</v>
      </c>
      <c r="X23" s="62">
        <v>29</v>
      </c>
      <c r="Y23" s="62">
        <v>30</v>
      </c>
      <c r="Z23" s="62">
        <v>31</v>
      </c>
      <c r="AA23" s="15">
        <f t="shared" si="6"/>
        <v>35</v>
      </c>
      <c r="AB23" s="16">
        <f t="shared" si="1"/>
        <v>5</v>
      </c>
      <c r="AC23" s="107"/>
      <c r="AD23" s="110"/>
      <c r="AF23" s="112"/>
      <c r="AG23" s="112"/>
      <c r="AH23" s="112"/>
      <c r="AI23" s="50" t="s">
        <v>37</v>
      </c>
      <c r="AJ23" s="50">
        <f>SUM(AJ12:AJ22)</f>
        <v>132</v>
      </c>
      <c r="AK23" s="50">
        <f>SUM(AK12:AK22)</f>
        <v>11</v>
      </c>
      <c r="AL23" s="48" t="s">
        <v>43</v>
      </c>
    </row>
    <row r="24" spans="2:41" ht="14.25" hidden="1" customHeight="1" x14ac:dyDescent="0.2">
      <c r="B24" s="105"/>
      <c r="C24" s="4" t="str">
        <v/>
      </c>
      <c r="D24" s="4" t="str">
        <v/>
      </c>
      <c r="E24" s="4" t="str">
        <v/>
      </c>
      <c r="F24" s="4" t="str">
        <v/>
      </c>
      <c r="G24" s="4" t="str">
        <v/>
      </c>
      <c r="H24" s="5" t="str">
        <v/>
      </c>
      <c r="I24" s="10" t="str">
        <v/>
      </c>
      <c r="J24" s="15"/>
      <c r="K24" s="16" t="str">
        <f t="shared" si="4"/>
        <v/>
      </c>
      <c r="L24" s="107"/>
      <c r="M24" s="111"/>
      <c r="S24" s="105"/>
      <c r="T24" s="4" t="str">
        <v/>
      </c>
      <c r="U24" s="4" t="str">
        <v/>
      </c>
      <c r="V24" s="4" t="str">
        <v/>
      </c>
      <c r="W24" s="4" t="str">
        <v/>
      </c>
      <c r="X24" s="4" t="str">
        <v/>
      </c>
      <c r="Y24" s="5" t="str">
        <v/>
      </c>
      <c r="Z24" s="10" t="str">
        <v/>
      </c>
      <c r="AA24" s="15"/>
      <c r="AB24" s="16" t="str">
        <f t="shared" si="1"/>
        <v/>
      </c>
      <c r="AC24" s="107"/>
      <c r="AD24" s="111"/>
      <c r="AF24" s="112"/>
      <c r="AG24" s="112"/>
      <c r="AH24" s="112"/>
    </row>
    <row r="25" spans="2:41" ht="5.25" customHeight="1" x14ac:dyDescent="0.2">
      <c r="J25" s="12"/>
      <c r="K25" s="12"/>
      <c r="L25" s="24"/>
      <c r="M25" s="24"/>
      <c r="AC25" s="24"/>
      <c r="AD25" s="24"/>
      <c r="AF25" s="112"/>
      <c r="AG25" s="112"/>
      <c r="AH25" s="112"/>
    </row>
    <row r="26" spans="2:41" s="1" customFormat="1" ht="14.25" customHeight="1" x14ac:dyDescent="0.2">
      <c r="B26" s="105">
        <f>DATE(B8,3,1)</f>
        <v>41699</v>
      </c>
      <c r="C26" s="2" t="str">
        <f t="array" ref="C26:I31">IF(MONTH(DATE(YEAR(B26),MONTH(B26),1)-WEEKDAY(DATE(YEAR(B26),MONTH(B26),1),2)+{0;1;2;3;4;5}*7+{1,2,3,4,5,6,7})&lt;&gt;MONTH(B26),"",DAY(DATE(YEAR(B26),MONTH(B26),1)-(WEEKDAY(DATE(YEAR(B26),MONTH(B26),1),2))+{0;1;2;3;4;5}*7+{1,2,3,4,5,6,7}))</f>
        <v/>
      </c>
      <c r="D26" s="2" t="str">
        <v/>
      </c>
      <c r="E26" s="2" t="str">
        <v/>
      </c>
      <c r="F26" s="2" t="str">
        <v/>
      </c>
      <c r="G26" s="2" t="str">
        <v/>
      </c>
      <c r="H26" s="3">
        <v>1</v>
      </c>
      <c r="I26" s="9">
        <v>2</v>
      </c>
      <c r="J26" s="15">
        <v>9</v>
      </c>
      <c r="K26" s="16" t="str">
        <f>IF(COUNT(C26:G26)=0,"",COUNT(C26:G26))</f>
        <v/>
      </c>
      <c r="L26" s="107">
        <f>COUNT(C26:G31)</f>
        <v>21</v>
      </c>
      <c r="M26" s="109">
        <f>L26*7.5</f>
        <v>157.5</v>
      </c>
      <c r="O26" s="31"/>
      <c r="P26" s="27"/>
      <c r="S26" s="105">
        <f>DATE(B8,9,1)</f>
        <v>41883</v>
      </c>
      <c r="T26" s="2">
        <f t="array" ref="T26:Z31">IF(MONTH(DATE(YEAR(S26),MONTH(S26),1)-WEEKDAY(DATE(YEAR(S26),MONTH(S26),1),2)+{0;1;2;3;4;5}*7+{1,2,3,4,5,6,7})&lt;&gt;MONTH(S26),"",DAY(DATE(YEAR(S26),MONTH(S26),1)-(WEEKDAY(DATE(YEAR(S26),MONTH(S26),1),2))+{0;1;2;3;4;5}*7+{1,2,3,4,5,6,7}))</f>
        <v>1</v>
      </c>
      <c r="U26" s="2">
        <v>2</v>
      </c>
      <c r="V26" s="2">
        <v>3</v>
      </c>
      <c r="W26" s="2">
        <v>4</v>
      </c>
      <c r="X26" s="42">
        <v>5</v>
      </c>
      <c r="Y26" s="42">
        <v>6</v>
      </c>
      <c r="Z26" s="9">
        <v>7</v>
      </c>
      <c r="AA26" s="15">
        <v>36</v>
      </c>
      <c r="AB26" s="16">
        <f t="shared" si="1"/>
        <v>5</v>
      </c>
      <c r="AC26" s="107">
        <f>COUNT(T26:X31)</f>
        <v>22</v>
      </c>
      <c r="AD26" s="109">
        <f>AC26*7.5</f>
        <v>165</v>
      </c>
      <c r="AF26" s="112"/>
      <c r="AG26" s="112"/>
      <c r="AH26" s="112"/>
      <c r="AI26" s="57" t="s">
        <v>60</v>
      </c>
    </row>
    <row r="27" spans="2:41" s="1" customFormat="1" ht="14.25" customHeight="1" x14ac:dyDescent="0.2">
      <c r="B27" s="105"/>
      <c r="C27" s="69">
        <v>3</v>
      </c>
      <c r="D27" s="69">
        <v>4</v>
      </c>
      <c r="E27" s="69">
        <v>5</v>
      </c>
      <c r="F27" s="69">
        <v>6</v>
      </c>
      <c r="G27" s="94">
        <v>7</v>
      </c>
      <c r="H27" s="91">
        <v>8</v>
      </c>
      <c r="I27" s="9">
        <v>9</v>
      </c>
      <c r="J27" s="15">
        <f>J26+1</f>
        <v>10</v>
      </c>
      <c r="K27" s="16">
        <f t="shared" ref="K27:K52" si="7">IF(COUNT(C27:G27)=0,"",COUNT(C27:G27))</f>
        <v>5</v>
      </c>
      <c r="L27" s="107"/>
      <c r="M27" s="110"/>
      <c r="O27" s="31"/>
      <c r="P27" s="27"/>
      <c r="R27" s="100"/>
      <c r="S27" s="105"/>
      <c r="T27" s="2">
        <v>8</v>
      </c>
      <c r="U27" s="2">
        <v>9</v>
      </c>
      <c r="V27" s="2">
        <v>10</v>
      </c>
      <c r="W27" s="2">
        <v>11</v>
      </c>
      <c r="X27" s="2">
        <v>12</v>
      </c>
      <c r="Y27" s="3">
        <v>13</v>
      </c>
      <c r="Z27" s="9">
        <v>14</v>
      </c>
      <c r="AA27" s="15">
        <v>37</v>
      </c>
      <c r="AB27" s="16">
        <f t="shared" si="1"/>
        <v>5</v>
      </c>
      <c r="AC27" s="107"/>
      <c r="AD27" s="110"/>
      <c r="AF27" s="112"/>
      <c r="AG27" s="112"/>
      <c r="AH27" s="112"/>
    </row>
    <row r="28" spans="2:41" s="1" customFormat="1" ht="14.25" customHeight="1" x14ac:dyDescent="0.2">
      <c r="B28" s="105"/>
      <c r="C28" s="2">
        <v>10</v>
      </c>
      <c r="D28" s="2">
        <v>11</v>
      </c>
      <c r="E28" s="2">
        <v>12</v>
      </c>
      <c r="F28" s="89">
        <v>13</v>
      </c>
      <c r="G28" s="92">
        <v>14</v>
      </c>
      <c r="H28" s="35">
        <v>15</v>
      </c>
      <c r="I28" s="90">
        <v>16</v>
      </c>
      <c r="J28" s="15">
        <f t="shared" ref="J28:J31" si="8">J27+1</f>
        <v>11</v>
      </c>
      <c r="K28" s="16">
        <f t="shared" si="7"/>
        <v>5</v>
      </c>
      <c r="L28" s="107"/>
      <c r="M28" s="110"/>
      <c r="N28" s="57" t="s">
        <v>54</v>
      </c>
      <c r="O28" s="31"/>
      <c r="P28" s="27"/>
      <c r="S28" s="105"/>
      <c r="T28" s="2">
        <v>15</v>
      </c>
      <c r="U28" s="2">
        <v>16</v>
      </c>
      <c r="V28" s="2">
        <v>17</v>
      </c>
      <c r="W28" s="2">
        <v>18</v>
      </c>
      <c r="X28" s="39">
        <v>19</v>
      </c>
      <c r="Y28" s="39">
        <v>20</v>
      </c>
      <c r="Z28" s="9">
        <v>21</v>
      </c>
      <c r="AA28" s="15">
        <v>38</v>
      </c>
      <c r="AB28" s="16">
        <f t="shared" si="1"/>
        <v>5</v>
      </c>
      <c r="AC28" s="107"/>
      <c r="AD28" s="110"/>
      <c r="AF28" s="112"/>
      <c r="AG28" s="112"/>
      <c r="AH28" s="112"/>
      <c r="AI28" s="57" t="s">
        <v>61</v>
      </c>
    </row>
    <row r="29" spans="2:41" s="1" customFormat="1" ht="14.25" customHeight="1" x14ac:dyDescent="0.2">
      <c r="B29" s="105"/>
      <c r="C29" s="2">
        <v>17</v>
      </c>
      <c r="D29" s="2">
        <v>18</v>
      </c>
      <c r="E29" s="2">
        <v>19</v>
      </c>
      <c r="F29" s="89">
        <v>20</v>
      </c>
      <c r="G29" s="96">
        <v>21</v>
      </c>
      <c r="H29" s="97">
        <v>22</v>
      </c>
      <c r="I29" s="90">
        <v>23</v>
      </c>
      <c r="J29" s="15">
        <f t="shared" si="8"/>
        <v>12</v>
      </c>
      <c r="K29" s="16">
        <f t="shared" si="7"/>
        <v>5</v>
      </c>
      <c r="L29" s="107"/>
      <c r="M29" s="110">
        <f>L26*8</f>
        <v>168</v>
      </c>
      <c r="N29" s="58" t="s">
        <v>55</v>
      </c>
      <c r="O29" s="31"/>
      <c r="P29" s="27"/>
      <c r="S29" s="105"/>
      <c r="T29" s="2">
        <v>22</v>
      </c>
      <c r="U29" s="2">
        <v>23</v>
      </c>
      <c r="V29" s="2">
        <v>24</v>
      </c>
      <c r="W29" s="2">
        <v>25</v>
      </c>
      <c r="X29" s="2">
        <v>26</v>
      </c>
      <c r="Y29" s="3">
        <v>27</v>
      </c>
      <c r="Z29" s="29">
        <v>28</v>
      </c>
      <c r="AA29" s="15">
        <v>39</v>
      </c>
      <c r="AB29" s="16">
        <f t="shared" si="1"/>
        <v>5</v>
      </c>
      <c r="AC29" s="107"/>
      <c r="AD29" s="110">
        <f>AC26*8</f>
        <v>176</v>
      </c>
      <c r="AF29" s="112"/>
      <c r="AG29" s="112"/>
      <c r="AH29" s="112"/>
      <c r="AI29" s="118" t="s">
        <v>65</v>
      </c>
      <c r="AJ29" s="118"/>
      <c r="AK29" s="118"/>
      <c r="AL29" s="118"/>
      <c r="AM29" s="118"/>
      <c r="AN29" s="118"/>
      <c r="AO29" s="118"/>
    </row>
    <row r="30" spans="2:41" s="1" customFormat="1" ht="14.25" customHeight="1" x14ac:dyDescent="0.2">
      <c r="B30" s="105"/>
      <c r="C30" s="2">
        <v>24</v>
      </c>
      <c r="D30" s="2">
        <v>25</v>
      </c>
      <c r="E30" s="2">
        <v>26</v>
      </c>
      <c r="F30" s="89">
        <v>27</v>
      </c>
      <c r="G30" s="95">
        <v>28</v>
      </c>
      <c r="H30" s="98">
        <v>29</v>
      </c>
      <c r="I30" s="90">
        <v>30</v>
      </c>
      <c r="J30" s="15">
        <f t="shared" si="8"/>
        <v>13</v>
      </c>
      <c r="K30" s="16">
        <f t="shared" si="7"/>
        <v>5</v>
      </c>
      <c r="L30" s="107"/>
      <c r="M30" s="110"/>
      <c r="O30" s="59"/>
      <c r="P30" s="57"/>
      <c r="Q30" s="57"/>
      <c r="S30" s="105"/>
      <c r="T30" s="2">
        <v>29</v>
      </c>
      <c r="U30" s="2">
        <v>30</v>
      </c>
      <c r="V30" s="2" t="str">
        <v/>
      </c>
      <c r="W30" s="2" t="str">
        <v/>
      </c>
      <c r="X30" s="2" t="str">
        <v/>
      </c>
      <c r="Y30" s="3" t="str">
        <v/>
      </c>
      <c r="Z30" s="9" t="str">
        <v/>
      </c>
      <c r="AA30" s="15">
        <v>40</v>
      </c>
      <c r="AB30" s="16">
        <f t="shared" si="1"/>
        <v>2</v>
      </c>
      <c r="AC30" s="107"/>
      <c r="AD30" s="110"/>
      <c r="AF30" s="112"/>
      <c r="AG30" s="112"/>
      <c r="AH30" s="112"/>
      <c r="AI30" s="118"/>
      <c r="AJ30" s="118"/>
      <c r="AK30" s="118"/>
      <c r="AL30" s="118"/>
      <c r="AM30" s="118"/>
      <c r="AN30" s="118"/>
      <c r="AO30" s="118"/>
    </row>
    <row r="31" spans="2:41" ht="14.25" customHeight="1" x14ac:dyDescent="0.2">
      <c r="B31" s="105"/>
      <c r="C31" s="20">
        <v>31</v>
      </c>
      <c r="D31" s="20" t="str">
        <v/>
      </c>
      <c r="E31" s="20" t="str">
        <v/>
      </c>
      <c r="F31" s="20" t="str">
        <v/>
      </c>
      <c r="G31" s="93" t="str">
        <v/>
      </c>
      <c r="H31" s="99" t="str">
        <v/>
      </c>
      <c r="I31" s="22" t="str">
        <v/>
      </c>
      <c r="J31" s="15">
        <f t="shared" si="8"/>
        <v>14</v>
      </c>
      <c r="K31" s="16">
        <f t="shared" si="7"/>
        <v>1</v>
      </c>
      <c r="L31" s="107"/>
      <c r="M31" s="111"/>
      <c r="O31" s="60"/>
      <c r="P31" s="57"/>
      <c r="Q31" s="58"/>
      <c r="S31" s="105"/>
      <c r="T31" s="2" t="str">
        <v/>
      </c>
      <c r="U31" s="4" t="str">
        <v/>
      </c>
      <c r="V31" s="4" t="str">
        <v/>
      </c>
      <c r="W31" s="4" t="str">
        <v/>
      </c>
      <c r="X31" s="4" t="str">
        <v/>
      </c>
      <c r="Y31" s="5" t="str">
        <v/>
      </c>
      <c r="Z31" s="10" t="str">
        <v/>
      </c>
      <c r="AA31" s="15"/>
      <c r="AB31" s="16" t="str">
        <f t="shared" si="1"/>
        <v/>
      </c>
      <c r="AC31" s="107"/>
      <c r="AD31" s="111"/>
      <c r="AF31" s="112"/>
      <c r="AG31" s="112"/>
      <c r="AH31" s="112"/>
      <c r="AI31" s="1"/>
    </row>
    <row r="32" spans="2:41" ht="4.5" customHeight="1" x14ac:dyDescent="0.2">
      <c r="J32" s="12"/>
      <c r="K32" s="19" t="str">
        <f t="shared" si="7"/>
        <v/>
      </c>
      <c r="L32" s="11"/>
      <c r="M32" s="11"/>
      <c r="O32" s="32"/>
      <c r="AF32" s="112"/>
      <c r="AG32" s="112"/>
      <c r="AH32" s="112"/>
    </row>
    <row r="33" spans="2:35" s="1" customFormat="1" ht="14.25" customHeight="1" x14ac:dyDescent="0.2">
      <c r="B33" s="105">
        <f>DATE(B8,4,1)</f>
        <v>41730</v>
      </c>
      <c r="C33" s="2" t="str">
        <f t="array" ref="C33:I38">IF(MONTH(DATE(YEAR(B33),MONTH(B33),1)-WEEKDAY(DATE(YEAR(B33),MONTH(B33),1),2)+{0;1;2;3;4;5}*7+{1,2,3,4,5,6,7})&lt;&gt;MONTH(B33),"",DAY(DATE(YEAR(B33),MONTH(B33),1)-(WEEKDAY(DATE(YEAR(B33),MONTH(B33),1),2))+{0;1;2;3;4;5}*7+{1,2,3,4,5,6,7}))</f>
        <v/>
      </c>
      <c r="D33" s="2">
        <v>1</v>
      </c>
      <c r="E33" s="2">
        <v>2</v>
      </c>
      <c r="F33" s="2">
        <v>3</v>
      </c>
      <c r="G33" s="2">
        <v>4</v>
      </c>
      <c r="H33" s="3">
        <v>5</v>
      </c>
      <c r="I33" s="9">
        <v>6</v>
      </c>
      <c r="J33" s="15">
        <v>14</v>
      </c>
      <c r="K33" s="16">
        <f t="shared" si="7"/>
        <v>4</v>
      </c>
      <c r="L33" s="107" t="s">
        <v>3</v>
      </c>
      <c r="M33" s="107" t="s">
        <v>20</v>
      </c>
      <c r="O33" s="31"/>
      <c r="P33" s="27"/>
      <c r="S33" s="105">
        <f>DATE(B8,10,1)</f>
        <v>41913</v>
      </c>
      <c r="T33" s="2" t="str">
        <f t="array" ref="T33:Z38">IF(MONTH(DATE(YEAR(S33),MONTH(S33),1)-WEEKDAY(DATE(YEAR(S33),MONTH(S33),1),2)+{0;1;2;3;4;5}*7+{1,2,3,4,5,6,7})&lt;&gt;MONTH(S33),"",DAY(DATE(YEAR(S33),MONTH(S33),1)-(WEEKDAY(DATE(YEAR(S33),MONTH(S33),1),2))+{0;1;2;3;4;5}*7+{1,2,3,4,5,6,7}))</f>
        <v/>
      </c>
      <c r="U33" s="2" t="str">
        <v/>
      </c>
      <c r="V33" s="2">
        <v>1</v>
      </c>
      <c r="W33" s="2">
        <v>2</v>
      </c>
      <c r="X33" s="2">
        <v>3</v>
      </c>
      <c r="Y33" s="3">
        <v>4</v>
      </c>
      <c r="Z33" s="9">
        <v>5</v>
      </c>
      <c r="AA33" s="15">
        <v>40</v>
      </c>
      <c r="AB33" s="16">
        <f t="shared" si="1"/>
        <v>3</v>
      </c>
      <c r="AC33" s="107" t="s">
        <v>2</v>
      </c>
      <c r="AD33" s="107" t="s">
        <v>23</v>
      </c>
      <c r="AF33" s="112"/>
      <c r="AG33" s="112"/>
      <c r="AH33" s="112"/>
      <c r="AI33"/>
    </row>
    <row r="34" spans="2:35" s="1" customFormat="1" ht="14.25" customHeight="1" x14ac:dyDescent="0.2">
      <c r="B34" s="105"/>
      <c r="C34" s="2">
        <v>7</v>
      </c>
      <c r="D34" s="2">
        <v>8</v>
      </c>
      <c r="E34" s="2">
        <v>9</v>
      </c>
      <c r="F34" s="2">
        <v>10</v>
      </c>
      <c r="G34" s="2">
        <v>11</v>
      </c>
      <c r="H34" s="3">
        <v>12</v>
      </c>
      <c r="I34" s="9">
        <v>13</v>
      </c>
      <c r="J34" s="15">
        <f>J33+1</f>
        <v>15</v>
      </c>
      <c r="K34" s="16">
        <f t="shared" si="7"/>
        <v>5</v>
      </c>
      <c r="L34" s="107"/>
      <c r="M34" s="107"/>
      <c r="O34" s="31"/>
      <c r="P34" s="27"/>
      <c r="S34" s="105"/>
      <c r="T34" s="2">
        <v>6</v>
      </c>
      <c r="U34" s="2">
        <v>7</v>
      </c>
      <c r="V34" s="2">
        <v>8</v>
      </c>
      <c r="W34" s="2">
        <v>9</v>
      </c>
      <c r="X34" s="101">
        <v>10</v>
      </c>
      <c r="Y34" s="102">
        <v>11</v>
      </c>
      <c r="Z34" s="9">
        <v>12</v>
      </c>
      <c r="AA34" s="15">
        <f>AA33+1</f>
        <v>41</v>
      </c>
      <c r="AB34" s="16">
        <f t="shared" si="1"/>
        <v>5</v>
      </c>
      <c r="AC34" s="107"/>
      <c r="AD34" s="107"/>
      <c r="AF34" s="112"/>
      <c r="AG34" s="112"/>
      <c r="AH34" s="112"/>
    </row>
    <row r="35" spans="2:35" s="1" customFormat="1" ht="14.25" customHeight="1" x14ac:dyDescent="0.2">
      <c r="B35" s="105"/>
      <c r="C35" s="2">
        <v>14</v>
      </c>
      <c r="D35" s="2">
        <v>15</v>
      </c>
      <c r="E35" s="2">
        <v>16</v>
      </c>
      <c r="F35" s="2">
        <v>17</v>
      </c>
      <c r="G35" s="2">
        <v>18</v>
      </c>
      <c r="H35" s="3">
        <v>19</v>
      </c>
      <c r="I35" s="9">
        <v>20</v>
      </c>
      <c r="J35" s="15">
        <f t="shared" ref="J35:J37" si="9">J34+1</f>
        <v>16</v>
      </c>
      <c r="K35" s="16">
        <f t="shared" si="7"/>
        <v>5</v>
      </c>
      <c r="L35" s="107"/>
      <c r="M35" s="107"/>
      <c r="O35" s="26"/>
      <c r="S35" s="105"/>
      <c r="T35" s="2">
        <v>13</v>
      </c>
      <c r="U35" s="2">
        <v>14</v>
      </c>
      <c r="V35" s="2">
        <v>15</v>
      </c>
      <c r="W35" s="2">
        <v>16</v>
      </c>
      <c r="X35" s="70">
        <v>17</v>
      </c>
      <c r="Y35" s="71">
        <v>18</v>
      </c>
      <c r="Z35" s="9">
        <v>19</v>
      </c>
      <c r="AA35" s="15">
        <f t="shared" ref="AA35:AA37" si="10">AA34+1</f>
        <v>42</v>
      </c>
      <c r="AB35" s="16">
        <f t="shared" si="1"/>
        <v>5</v>
      </c>
      <c r="AC35" s="107"/>
      <c r="AD35" s="107"/>
      <c r="AF35" s="112"/>
      <c r="AG35" s="112"/>
      <c r="AH35" s="112"/>
      <c r="AI35" s="57" t="s">
        <v>62</v>
      </c>
    </row>
    <row r="36" spans="2:35" s="1" customFormat="1" ht="14.25" customHeight="1" x14ac:dyDescent="0.2">
      <c r="B36" s="105"/>
      <c r="C36" s="28">
        <v>21</v>
      </c>
      <c r="D36" s="2">
        <v>22</v>
      </c>
      <c r="E36" s="2">
        <v>23</v>
      </c>
      <c r="F36" s="2">
        <v>24</v>
      </c>
      <c r="G36" s="36">
        <v>25</v>
      </c>
      <c r="H36" s="36">
        <v>26</v>
      </c>
      <c r="I36" s="9">
        <v>27</v>
      </c>
      <c r="J36" s="15">
        <f t="shared" si="9"/>
        <v>17</v>
      </c>
      <c r="K36" s="16">
        <v>4</v>
      </c>
      <c r="L36" s="107"/>
      <c r="M36" s="107"/>
      <c r="N36" s="67" t="s">
        <v>56</v>
      </c>
      <c r="O36" s="66"/>
      <c r="P36" s="66"/>
      <c r="Q36" s="66"/>
      <c r="R36" s="66"/>
      <c r="S36" s="105"/>
      <c r="T36" s="2">
        <v>20</v>
      </c>
      <c r="U36" s="2">
        <v>21</v>
      </c>
      <c r="V36" s="2">
        <v>22</v>
      </c>
      <c r="W36" s="2">
        <v>23</v>
      </c>
      <c r="X36" s="2">
        <v>24</v>
      </c>
      <c r="Y36" s="3">
        <v>25</v>
      </c>
      <c r="Z36" s="9">
        <v>26</v>
      </c>
      <c r="AA36" s="15">
        <f t="shared" si="10"/>
        <v>43</v>
      </c>
      <c r="AB36" s="16">
        <f t="shared" si="1"/>
        <v>5</v>
      </c>
      <c r="AC36" s="107"/>
      <c r="AD36" s="107"/>
      <c r="AF36" s="112"/>
      <c r="AG36" s="112"/>
      <c r="AH36" s="112"/>
    </row>
    <row r="37" spans="2:35" s="1" customFormat="1" ht="14.25" customHeight="1" x14ac:dyDescent="0.2">
      <c r="B37" s="105"/>
      <c r="C37" s="2">
        <v>28</v>
      </c>
      <c r="D37" s="2">
        <v>29</v>
      </c>
      <c r="E37" s="2">
        <v>30</v>
      </c>
      <c r="F37" s="2" t="str">
        <v/>
      </c>
      <c r="G37" s="2" t="str">
        <v/>
      </c>
      <c r="H37" s="3" t="str">
        <v/>
      </c>
      <c r="I37" s="9" t="str">
        <v/>
      </c>
      <c r="J37" s="15">
        <f t="shared" si="9"/>
        <v>18</v>
      </c>
      <c r="K37" s="16">
        <f t="shared" si="7"/>
        <v>3</v>
      </c>
      <c r="L37" s="107"/>
      <c r="M37" s="107"/>
      <c r="N37" s="65"/>
      <c r="O37" s="66"/>
      <c r="P37" s="66"/>
      <c r="Q37" s="66"/>
      <c r="R37" s="66"/>
      <c r="S37" s="105"/>
      <c r="T37" s="69">
        <v>27</v>
      </c>
      <c r="U37" s="28">
        <v>28</v>
      </c>
      <c r="V37" s="69">
        <v>29</v>
      </c>
      <c r="W37" s="2">
        <v>30</v>
      </c>
      <c r="X37" s="40">
        <v>31</v>
      </c>
      <c r="Y37" s="3" t="str">
        <v/>
      </c>
      <c r="Z37" s="9" t="str">
        <v/>
      </c>
      <c r="AA37" s="15">
        <f t="shared" si="10"/>
        <v>44</v>
      </c>
      <c r="AB37" s="16">
        <v>4</v>
      </c>
      <c r="AC37" s="107"/>
      <c r="AD37" s="107"/>
      <c r="AF37" s="112"/>
      <c r="AG37" s="112"/>
      <c r="AH37" s="112"/>
      <c r="AI37" s="57" t="s">
        <v>63</v>
      </c>
    </row>
    <row r="38" spans="2:35" ht="14.25" hidden="1" customHeight="1" x14ac:dyDescent="0.2">
      <c r="B38" s="105"/>
      <c r="C38" s="4" t="str">
        <v/>
      </c>
      <c r="D38" s="4" t="str">
        <v/>
      </c>
      <c r="E38" s="4" t="str">
        <v/>
      </c>
      <c r="F38" s="4" t="str">
        <v/>
      </c>
      <c r="G38" s="4" t="str">
        <v/>
      </c>
      <c r="H38" s="5" t="str">
        <v/>
      </c>
      <c r="I38" s="10" t="str">
        <v/>
      </c>
      <c r="J38" s="15"/>
      <c r="K38" s="16" t="str">
        <f t="shared" si="7"/>
        <v/>
      </c>
      <c r="L38" s="107"/>
      <c r="M38" s="107"/>
      <c r="S38" s="105"/>
      <c r="T38" s="4" t="str">
        <v/>
      </c>
      <c r="U38" s="4" t="str">
        <v/>
      </c>
      <c r="V38" s="4" t="str">
        <v/>
      </c>
      <c r="W38" s="4" t="str">
        <v/>
      </c>
      <c r="X38" s="4" t="str">
        <v/>
      </c>
      <c r="Y38" s="5" t="str">
        <v/>
      </c>
      <c r="Z38" s="10" t="str">
        <v/>
      </c>
      <c r="AA38" s="15"/>
      <c r="AB38" s="16" t="str">
        <f t="shared" si="1"/>
        <v/>
      </c>
      <c r="AC38" s="107"/>
      <c r="AD38" s="107"/>
      <c r="AF38" s="112"/>
      <c r="AG38" s="112">
        <v>0</v>
      </c>
      <c r="AH38" s="112"/>
    </row>
    <row r="39" spans="2:35" ht="5.25" customHeight="1" x14ac:dyDescent="0.2">
      <c r="J39" s="12"/>
      <c r="K39" s="19" t="str">
        <f t="shared" si="7"/>
        <v/>
      </c>
      <c r="L39" s="24"/>
      <c r="M39" s="24"/>
      <c r="AC39" s="24"/>
      <c r="AD39" s="24"/>
      <c r="AF39" s="112"/>
      <c r="AG39" s="112"/>
      <c r="AH39" s="112"/>
    </row>
    <row r="40" spans="2:35" s="1" customFormat="1" ht="14.25" customHeight="1" x14ac:dyDescent="0.2">
      <c r="B40" s="105">
        <f>DATE(B8,5,1)</f>
        <v>41760</v>
      </c>
      <c r="C40" s="2" t="str">
        <f t="array" ref="C40:I45">IF(MONTH(DATE(YEAR(B40),MONTH(B40),1)-WEEKDAY(DATE(YEAR(B40),MONTH(B40),1),2)+{0;1;2;3;4;5}*7+{1,2,3,4,5,6,7})&lt;&gt;MONTH(B40),"",DAY(DATE(YEAR(B40),MONTH(B40),1)-(WEEKDAY(DATE(YEAR(B40),MONTH(B40),1),2))+{0;1;2;3;4;5}*7+{1,2,3,4,5,6,7}))</f>
        <v/>
      </c>
      <c r="D40" s="2" t="str">
        <v/>
      </c>
      <c r="E40" s="2" t="str">
        <v/>
      </c>
      <c r="F40" s="28">
        <v>1</v>
      </c>
      <c r="G40" s="2">
        <v>2</v>
      </c>
      <c r="H40" s="3">
        <v>3</v>
      </c>
      <c r="I40" s="9">
        <v>4</v>
      </c>
      <c r="J40" s="15">
        <v>18</v>
      </c>
      <c r="K40" s="16">
        <v>1</v>
      </c>
      <c r="L40" s="107" t="s">
        <v>18</v>
      </c>
      <c r="M40" s="107" t="s">
        <v>21</v>
      </c>
      <c r="S40" s="105">
        <f>DATE(B8,11,1)</f>
        <v>41944</v>
      </c>
      <c r="T40" s="2" t="str">
        <f t="array" ref="T40:Z45">IF(MONTH(DATE(YEAR(S40),MONTH(S40),1)-WEEKDAY(DATE(YEAR(S40),MONTH(S40),1),2)+{0;1;2;3;4;5}*7+{1,2,3,4,5,6,7})&lt;&gt;MONTH(S40),"",DAY(DATE(YEAR(S40),MONTH(S40),1)-(WEEKDAY(DATE(YEAR(S40),MONTH(S40),1),2))+{0;1;2;3;4;5}*7+{1,2,3,4,5,6,7}))</f>
        <v/>
      </c>
      <c r="U40" s="2" t="str">
        <v/>
      </c>
      <c r="V40" s="2" t="str">
        <v/>
      </c>
      <c r="W40" s="2" t="str">
        <v/>
      </c>
      <c r="X40" s="2" t="str">
        <v/>
      </c>
      <c r="Y40" s="40">
        <v>1</v>
      </c>
      <c r="Z40" s="9">
        <v>2</v>
      </c>
      <c r="AA40" s="15">
        <v>44</v>
      </c>
      <c r="AB40" s="16">
        <f>COUNT(T40:X40)</f>
        <v>0</v>
      </c>
      <c r="AC40" s="107" t="s">
        <v>17</v>
      </c>
      <c r="AD40" s="107" t="s">
        <v>19</v>
      </c>
      <c r="AF40" s="112"/>
      <c r="AG40" s="112"/>
      <c r="AH40" s="112"/>
      <c r="AI40" s="57" t="s">
        <v>64</v>
      </c>
    </row>
    <row r="41" spans="2:35" s="1" customFormat="1" ht="14.25" customHeight="1" x14ac:dyDescent="0.2">
      <c r="B41" s="105"/>
      <c r="C41" s="2">
        <v>5</v>
      </c>
      <c r="D41" s="2">
        <v>6</v>
      </c>
      <c r="E41" s="2">
        <v>7</v>
      </c>
      <c r="F41" s="28">
        <v>8</v>
      </c>
      <c r="G41" s="2">
        <v>9</v>
      </c>
      <c r="H41" s="3">
        <v>10</v>
      </c>
      <c r="I41" s="9">
        <v>11</v>
      </c>
      <c r="J41" s="15">
        <f>J40+1</f>
        <v>19</v>
      </c>
      <c r="K41" s="16">
        <v>4</v>
      </c>
      <c r="L41" s="107"/>
      <c r="M41" s="107"/>
      <c r="S41" s="105"/>
      <c r="T41" s="2">
        <v>3</v>
      </c>
      <c r="U41" s="2">
        <v>4</v>
      </c>
      <c r="V41" s="2">
        <v>5</v>
      </c>
      <c r="W41" s="2">
        <v>6</v>
      </c>
      <c r="X41" s="2">
        <v>7</v>
      </c>
      <c r="Y41" s="3">
        <v>8</v>
      </c>
      <c r="Z41" s="9">
        <v>9</v>
      </c>
      <c r="AA41" s="15">
        <f>AA40+1</f>
        <v>45</v>
      </c>
      <c r="AB41" s="16">
        <f t="shared" si="1"/>
        <v>5</v>
      </c>
      <c r="AC41" s="107"/>
      <c r="AD41" s="107"/>
      <c r="AF41" s="112"/>
      <c r="AG41" s="112"/>
      <c r="AH41" s="112"/>
    </row>
    <row r="42" spans="2:35" s="1" customFormat="1" ht="14.25" customHeight="1" x14ac:dyDescent="0.2">
      <c r="B42" s="105"/>
      <c r="C42" s="2">
        <v>12</v>
      </c>
      <c r="D42" s="2">
        <v>13</v>
      </c>
      <c r="E42" s="2">
        <v>14</v>
      </c>
      <c r="F42" s="2">
        <v>15</v>
      </c>
      <c r="G42" s="37">
        <v>16</v>
      </c>
      <c r="H42" s="37">
        <v>17</v>
      </c>
      <c r="I42" s="9">
        <v>18</v>
      </c>
      <c r="J42" s="15">
        <f t="shared" ref="J42:J44" si="11">J41+1</f>
        <v>20</v>
      </c>
      <c r="K42" s="16">
        <f t="shared" si="7"/>
        <v>5</v>
      </c>
      <c r="L42" s="107"/>
      <c r="M42" s="107"/>
      <c r="N42" s="67" t="s">
        <v>57</v>
      </c>
      <c r="S42" s="105"/>
      <c r="T42" s="2">
        <v>10</v>
      </c>
      <c r="U42" s="2">
        <v>11</v>
      </c>
      <c r="V42" s="2">
        <v>12</v>
      </c>
      <c r="W42" s="2">
        <v>13</v>
      </c>
      <c r="X42" s="2">
        <v>14</v>
      </c>
      <c r="Y42" s="3">
        <v>15</v>
      </c>
      <c r="Z42" s="9">
        <v>16</v>
      </c>
      <c r="AA42" s="15">
        <f t="shared" ref="AA42:AA44" si="12">AA41+1</f>
        <v>46</v>
      </c>
      <c r="AB42" s="16">
        <f t="shared" si="1"/>
        <v>5</v>
      </c>
      <c r="AC42" s="107"/>
      <c r="AD42" s="107"/>
      <c r="AF42" s="112"/>
      <c r="AG42" s="112"/>
      <c r="AH42" s="112"/>
    </row>
    <row r="43" spans="2:35" s="1" customFormat="1" ht="14.25" customHeight="1" x14ac:dyDescent="0.2">
      <c r="B43" s="105"/>
      <c r="C43" s="68">
        <v>19</v>
      </c>
      <c r="D43" s="68">
        <v>20</v>
      </c>
      <c r="E43" s="68">
        <v>21</v>
      </c>
      <c r="F43" s="68">
        <v>22</v>
      </c>
      <c r="G43" s="68">
        <v>23</v>
      </c>
      <c r="H43" s="3">
        <v>24</v>
      </c>
      <c r="I43" s="9">
        <v>25</v>
      </c>
      <c r="J43" s="15">
        <f t="shared" si="11"/>
        <v>21</v>
      </c>
      <c r="K43" s="16">
        <f t="shared" si="7"/>
        <v>5</v>
      </c>
      <c r="L43" s="107"/>
      <c r="M43" s="107"/>
      <c r="S43" s="105"/>
      <c r="T43" s="28">
        <v>17</v>
      </c>
      <c r="U43" s="2">
        <v>18</v>
      </c>
      <c r="V43" s="2">
        <v>19</v>
      </c>
      <c r="W43" s="2">
        <v>20</v>
      </c>
      <c r="X43" s="2">
        <v>21</v>
      </c>
      <c r="Y43" s="3">
        <v>22</v>
      </c>
      <c r="Z43" s="9">
        <v>23</v>
      </c>
      <c r="AA43" s="15">
        <f t="shared" si="12"/>
        <v>47</v>
      </c>
      <c r="AB43" s="16">
        <v>4</v>
      </c>
      <c r="AC43" s="107"/>
      <c r="AD43" s="107"/>
      <c r="AF43" s="112"/>
      <c r="AG43" s="112"/>
      <c r="AH43" s="112"/>
    </row>
    <row r="44" spans="2:35" s="1" customFormat="1" ht="14.25" customHeight="1" x14ac:dyDescent="0.2">
      <c r="B44" s="105"/>
      <c r="C44" s="68">
        <v>26</v>
      </c>
      <c r="D44" s="68">
        <v>27</v>
      </c>
      <c r="E44" s="68">
        <v>28</v>
      </c>
      <c r="F44" s="68">
        <v>29</v>
      </c>
      <c r="G44" s="68">
        <v>30</v>
      </c>
      <c r="H44" s="3">
        <v>31</v>
      </c>
      <c r="I44" s="9" t="str">
        <v/>
      </c>
      <c r="J44" s="15">
        <f t="shared" si="11"/>
        <v>22</v>
      </c>
      <c r="K44" s="16">
        <f t="shared" si="7"/>
        <v>5</v>
      </c>
      <c r="L44" s="107"/>
      <c r="M44" s="107"/>
      <c r="S44" s="105"/>
      <c r="T44" s="2">
        <v>24</v>
      </c>
      <c r="U44" s="2">
        <v>25</v>
      </c>
      <c r="V44" s="2">
        <v>26</v>
      </c>
      <c r="W44" s="2">
        <v>27</v>
      </c>
      <c r="X44" s="2">
        <v>28</v>
      </c>
      <c r="Y44" s="3">
        <v>29</v>
      </c>
      <c r="Z44" s="9">
        <v>30</v>
      </c>
      <c r="AA44" s="15">
        <f t="shared" si="12"/>
        <v>48</v>
      </c>
      <c r="AB44" s="16">
        <f t="shared" si="1"/>
        <v>5</v>
      </c>
      <c r="AC44" s="107"/>
      <c r="AD44" s="107"/>
      <c r="AF44" s="112"/>
      <c r="AG44" s="112"/>
      <c r="AH44" s="112"/>
    </row>
    <row r="45" spans="2:35" ht="14.25" hidden="1" customHeight="1" x14ac:dyDescent="0.2">
      <c r="B45" s="105"/>
      <c r="C45" s="20" t="str">
        <v/>
      </c>
      <c r="D45" s="20" t="str">
        <v/>
      </c>
      <c r="E45" s="20" t="str">
        <v/>
      </c>
      <c r="F45" s="20" t="str">
        <v/>
      </c>
      <c r="G45" s="20" t="str">
        <v/>
      </c>
      <c r="H45" s="21" t="str">
        <v/>
      </c>
      <c r="I45" s="22" t="str">
        <v/>
      </c>
      <c r="J45" s="15"/>
      <c r="K45" s="16" t="str">
        <f t="shared" si="7"/>
        <v/>
      </c>
      <c r="L45" s="107"/>
      <c r="M45" s="107"/>
      <c r="S45" s="105"/>
      <c r="T45" s="4" t="str">
        <v/>
      </c>
      <c r="U45" s="4" t="str">
        <v/>
      </c>
      <c r="V45" s="4" t="str">
        <v/>
      </c>
      <c r="W45" s="4" t="str">
        <v/>
      </c>
      <c r="X45" s="4" t="str">
        <v/>
      </c>
      <c r="Y45" s="5" t="str">
        <v/>
      </c>
      <c r="Z45" s="10" t="str">
        <v/>
      </c>
      <c r="AA45" s="15"/>
      <c r="AB45" s="16" t="str">
        <f t="shared" si="1"/>
        <v/>
      </c>
      <c r="AC45" s="107"/>
      <c r="AD45" s="107"/>
      <c r="AF45" s="112"/>
      <c r="AG45" s="112"/>
      <c r="AH45" s="112"/>
    </row>
    <row r="46" spans="2:35" ht="5.25" customHeight="1" x14ac:dyDescent="0.2">
      <c r="J46" s="12"/>
      <c r="K46" s="19" t="str">
        <f t="shared" si="7"/>
        <v/>
      </c>
      <c r="L46" s="24"/>
      <c r="M46" s="24"/>
      <c r="AC46" s="24"/>
      <c r="AD46" s="24"/>
      <c r="AF46" s="112"/>
      <c r="AG46" s="112"/>
      <c r="AH46" s="112"/>
    </row>
    <row r="47" spans="2:35" s="1" customFormat="1" ht="14.25" customHeight="1" x14ac:dyDescent="0.2">
      <c r="B47" s="105">
        <f>DATE(B8,6,1)</f>
        <v>41791</v>
      </c>
      <c r="C47" s="2" t="str">
        <f t="array" ref="C47:I52">IF(MONTH(DATE(YEAR(B47),MONTH(B47),1)-WEEKDAY(DATE(YEAR(B47),MONTH(B47),1),2)+{0;1;2;3;4;5}*7+{1,2,3,4,5,6,7})&lt;&gt;MONTH(B47),"",DAY(DATE(YEAR(B47),MONTH(B47),1)-(WEEKDAY(DATE(YEAR(B47),MONTH(B47),1),2))+{0;1;2;3;4;5}*7+{1,2,3,4,5,6,7}))</f>
        <v/>
      </c>
      <c r="D47" s="2" t="str">
        <v/>
      </c>
      <c r="E47" s="2" t="str">
        <v/>
      </c>
      <c r="F47" s="2" t="str">
        <v/>
      </c>
      <c r="G47" s="2" t="str">
        <v/>
      </c>
      <c r="H47" s="3" t="str">
        <v/>
      </c>
      <c r="I47" s="9">
        <v>1</v>
      </c>
      <c r="J47" s="15">
        <v>22</v>
      </c>
      <c r="K47" s="16">
        <v>0</v>
      </c>
      <c r="L47" s="107">
        <f>COUNT(C47:G52)</f>
        <v>21</v>
      </c>
      <c r="M47" s="109">
        <f>L47*7.5</f>
        <v>157.5</v>
      </c>
      <c r="N47" s="67" t="s">
        <v>58</v>
      </c>
      <c r="S47" s="105">
        <f>DATE(B8,12,1)</f>
        <v>41974</v>
      </c>
      <c r="T47" s="2">
        <f t="array" ref="T47:Z52">IF(MONTH(DATE(YEAR(S47),MONTH(S47),1)-WEEKDAY(DATE(YEAR(S47),MONTH(S47),1),2)+{0;1;2;3;4;5}*7+{1,2,3,4,5,6,7})&lt;&gt;MONTH(S47),"",DAY(DATE(YEAR(S47),MONTH(S47),1)-(WEEKDAY(DATE(YEAR(S47),MONTH(S47),1),2))+{0;1;2;3;4;5}*7+{1,2,3,4,5,6,7}))</f>
        <v>1</v>
      </c>
      <c r="U47" s="2">
        <v>2</v>
      </c>
      <c r="V47" s="2">
        <v>3</v>
      </c>
      <c r="W47" s="2">
        <v>4</v>
      </c>
      <c r="X47" s="55">
        <v>5</v>
      </c>
      <c r="Y47" s="55">
        <v>6</v>
      </c>
      <c r="Z47" s="9">
        <v>7</v>
      </c>
      <c r="AA47" s="15">
        <v>49</v>
      </c>
      <c r="AB47" s="16">
        <f t="shared" si="1"/>
        <v>5</v>
      </c>
      <c r="AC47" s="107" t="s">
        <v>16</v>
      </c>
      <c r="AD47" s="107" t="s">
        <v>22</v>
      </c>
      <c r="AF47" s="112"/>
      <c r="AG47" s="112"/>
      <c r="AH47" s="112"/>
      <c r="AI47" s="57" t="s">
        <v>42</v>
      </c>
    </row>
    <row r="48" spans="2:35" s="1" customFormat="1" ht="14.25" customHeight="1" x14ac:dyDescent="0.2">
      <c r="B48" s="105"/>
      <c r="C48" s="2">
        <v>2</v>
      </c>
      <c r="D48" s="2">
        <v>3</v>
      </c>
      <c r="E48" s="2">
        <v>4</v>
      </c>
      <c r="F48" s="2">
        <v>5</v>
      </c>
      <c r="G48" s="37">
        <v>6</v>
      </c>
      <c r="H48" s="37">
        <v>7</v>
      </c>
      <c r="I48" s="9">
        <v>8</v>
      </c>
      <c r="J48" s="15">
        <f>J47+1</f>
        <v>23</v>
      </c>
      <c r="K48" s="16">
        <f t="shared" si="7"/>
        <v>5</v>
      </c>
      <c r="L48" s="107"/>
      <c r="M48" s="110"/>
      <c r="N48" s="115" t="s">
        <v>46</v>
      </c>
      <c r="O48" s="116"/>
      <c r="P48" s="116"/>
      <c r="Q48" s="116"/>
      <c r="R48" s="116"/>
      <c r="S48" s="105"/>
      <c r="T48" s="2">
        <v>8</v>
      </c>
      <c r="U48" s="2">
        <v>9</v>
      </c>
      <c r="V48" s="2">
        <v>10</v>
      </c>
      <c r="W48" s="2">
        <v>11</v>
      </c>
      <c r="X48" s="2">
        <v>12</v>
      </c>
      <c r="Y48" s="3">
        <v>13</v>
      </c>
      <c r="Z48" s="9">
        <v>14</v>
      </c>
      <c r="AA48" s="15">
        <v>50</v>
      </c>
      <c r="AB48" s="16">
        <f t="shared" si="1"/>
        <v>5</v>
      </c>
      <c r="AC48" s="107"/>
      <c r="AD48" s="107"/>
      <c r="AF48" s="112"/>
      <c r="AG48" s="112"/>
      <c r="AH48" s="112"/>
    </row>
    <row r="49" spans="2:43" s="1" customFormat="1" ht="14.25" customHeight="1" x14ac:dyDescent="0.2">
      <c r="B49" s="105"/>
      <c r="C49" s="2">
        <v>9</v>
      </c>
      <c r="D49" s="2">
        <v>10</v>
      </c>
      <c r="E49" s="2">
        <v>11</v>
      </c>
      <c r="F49" s="2">
        <v>12</v>
      </c>
      <c r="G49" s="2">
        <v>13</v>
      </c>
      <c r="H49" s="3">
        <v>14</v>
      </c>
      <c r="I49" s="9">
        <v>15</v>
      </c>
      <c r="J49" s="15">
        <f t="shared" ref="J49:J51" si="13">J48+1</f>
        <v>24</v>
      </c>
      <c r="K49" s="16">
        <f t="shared" si="7"/>
        <v>5</v>
      </c>
      <c r="L49" s="107"/>
      <c r="M49" s="110"/>
      <c r="N49" s="115"/>
      <c r="O49" s="116"/>
      <c r="P49" s="116"/>
      <c r="Q49" s="116"/>
      <c r="R49" s="116"/>
      <c r="S49" s="105"/>
      <c r="T49" s="2">
        <v>15</v>
      </c>
      <c r="U49" s="2">
        <v>16</v>
      </c>
      <c r="V49" s="2">
        <v>17</v>
      </c>
      <c r="W49" s="2">
        <v>18</v>
      </c>
      <c r="X49" s="2">
        <v>19</v>
      </c>
      <c r="Y49" s="3">
        <v>20</v>
      </c>
      <c r="Z49" s="9">
        <v>21</v>
      </c>
      <c r="AA49" s="15">
        <v>51</v>
      </c>
      <c r="AB49" s="16">
        <f t="shared" si="1"/>
        <v>5</v>
      </c>
      <c r="AC49" s="107"/>
      <c r="AD49" s="107"/>
      <c r="AF49" s="112"/>
      <c r="AG49" s="112"/>
      <c r="AH49" s="112"/>
      <c r="AI49" s="27"/>
      <c r="AJ49" s="27"/>
      <c r="AK49" s="27"/>
      <c r="AL49" s="27"/>
      <c r="AM49" s="27"/>
      <c r="AN49" s="27"/>
      <c r="AO49" s="27"/>
      <c r="AP49" s="27"/>
      <c r="AQ49" s="27"/>
    </row>
    <row r="50" spans="2:43" s="1" customFormat="1" ht="14.25" customHeight="1" x14ac:dyDescent="0.2">
      <c r="B50" s="105"/>
      <c r="C50" s="2">
        <v>16</v>
      </c>
      <c r="D50" s="2">
        <v>17</v>
      </c>
      <c r="E50" s="2">
        <v>18</v>
      </c>
      <c r="F50" s="2">
        <v>19</v>
      </c>
      <c r="G50" s="41">
        <v>20</v>
      </c>
      <c r="H50" s="41">
        <v>21</v>
      </c>
      <c r="I50" s="9">
        <v>22</v>
      </c>
      <c r="J50" s="15">
        <f t="shared" si="13"/>
        <v>25</v>
      </c>
      <c r="K50" s="16">
        <f t="shared" si="7"/>
        <v>5</v>
      </c>
      <c r="L50" s="107"/>
      <c r="M50" s="110">
        <f>L47*8</f>
        <v>168</v>
      </c>
      <c r="N50" s="57" t="s">
        <v>59</v>
      </c>
      <c r="S50" s="105"/>
      <c r="T50" s="2">
        <v>22</v>
      </c>
      <c r="U50" s="2">
        <v>23</v>
      </c>
      <c r="V50" s="28">
        <v>24</v>
      </c>
      <c r="W50" s="28">
        <v>25</v>
      </c>
      <c r="X50" s="28">
        <v>26</v>
      </c>
      <c r="Y50" s="3">
        <v>27</v>
      </c>
      <c r="Z50" s="9">
        <v>28</v>
      </c>
      <c r="AA50" s="15">
        <v>52</v>
      </c>
      <c r="AB50" s="16">
        <v>2</v>
      </c>
      <c r="AC50" s="107"/>
      <c r="AD50" s="107"/>
      <c r="AF50" s="112"/>
      <c r="AG50" s="112"/>
      <c r="AH50" s="112"/>
      <c r="AI50" s="27"/>
      <c r="AJ50" s="27"/>
      <c r="AK50" s="27"/>
      <c r="AL50" s="27"/>
      <c r="AM50" s="27"/>
      <c r="AN50" s="27"/>
      <c r="AO50" s="27"/>
      <c r="AP50" s="27"/>
      <c r="AQ50" s="27"/>
    </row>
    <row r="51" spans="2:43" s="1" customFormat="1" ht="14.25" customHeight="1" x14ac:dyDescent="0.2">
      <c r="B51" s="105"/>
      <c r="C51" s="2">
        <v>23</v>
      </c>
      <c r="D51" s="2">
        <v>24</v>
      </c>
      <c r="E51" s="2">
        <v>25</v>
      </c>
      <c r="F51" s="2">
        <v>26</v>
      </c>
      <c r="G51" s="2">
        <v>27</v>
      </c>
      <c r="H51" s="3">
        <v>28</v>
      </c>
      <c r="I51" s="9">
        <v>29</v>
      </c>
      <c r="J51" s="15">
        <f t="shared" si="13"/>
        <v>26</v>
      </c>
      <c r="K51" s="16">
        <f t="shared" si="7"/>
        <v>5</v>
      </c>
      <c r="L51" s="107"/>
      <c r="M51" s="110"/>
      <c r="S51" s="105"/>
      <c r="T51" s="2">
        <v>29</v>
      </c>
      <c r="U51" s="2">
        <v>30</v>
      </c>
      <c r="V51" s="2">
        <v>31</v>
      </c>
      <c r="W51" s="2" t="str">
        <v/>
      </c>
      <c r="X51" s="2" t="str">
        <v/>
      </c>
      <c r="Y51" s="3" t="str">
        <v/>
      </c>
      <c r="Z51" s="9" t="str">
        <v/>
      </c>
      <c r="AA51" s="15">
        <v>53</v>
      </c>
      <c r="AB51" s="16">
        <f t="shared" si="1"/>
        <v>3</v>
      </c>
      <c r="AC51" s="107"/>
      <c r="AD51" s="107"/>
      <c r="AF51" s="112"/>
      <c r="AG51" s="112"/>
      <c r="AH51" s="112"/>
      <c r="AI51" s="27"/>
      <c r="AJ51" s="27"/>
      <c r="AK51" s="27"/>
      <c r="AL51" s="27"/>
      <c r="AM51" s="27"/>
      <c r="AN51" s="27"/>
      <c r="AO51" s="27"/>
      <c r="AP51" s="27"/>
      <c r="AQ51" s="27"/>
    </row>
    <row r="52" spans="2:43" ht="14.25" customHeight="1" x14ac:dyDescent="0.2">
      <c r="B52" s="105"/>
      <c r="C52" s="20">
        <v>30</v>
      </c>
      <c r="D52" s="20" t="str">
        <v/>
      </c>
      <c r="E52" s="20" t="str">
        <v/>
      </c>
      <c r="F52" s="20" t="str">
        <v/>
      </c>
      <c r="G52" s="20" t="str">
        <v/>
      </c>
      <c r="H52" s="21" t="str">
        <v/>
      </c>
      <c r="I52" s="22" t="str">
        <v/>
      </c>
      <c r="J52" s="15">
        <f>J51+1</f>
        <v>27</v>
      </c>
      <c r="K52" s="16">
        <f t="shared" si="7"/>
        <v>1</v>
      </c>
      <c r="L52" s="107"/>
      <c r="M52" s="111"/>
      <c r="S52" s="105"/>
      <c r="T52" s="2" t="str">
        <v/>
      </c>
      <c r="U52" s="2" t="str">
        <v/>
      </c>
      <c r="V52" s="84" t="str">
        <v/>
      </c>
      <c r="W52" s="84" t="str">
        <v/>
      </c>
      <c r="X52" s="84" t="str">
        <v/>
      </c>
      <c r="Y52" s="85" t="str">
        <v/>
      </c>
      <c r="Z52" s="86" t="str">
        <v/>
      </c>
      <c r="AA52" s="87"/>
      <c r="AB52" s="88" t="str">
        <f t="shared" si="1"/>
        <v/>
      </c>
      <c r="AC52" s="109"/>
      <c r="AD52" s="109"/>
      <c r="AF52" s="112"/>
      <c r="AG52" s="112"/>
      <c r="AH52" s="112"/>
      <c r="AI52" s="27"/>
      <c r="AJ52" s="27"/>
      <c r="AK52" s="27"/>
      <c r="AL52" s="27"/>
      <c r="AM52" s="27"/>
      <c r="AN52" s="27"/>
      <c r="AO52" s="27"/>
      <c r="AP52" s="27"/>
      <c r="AQ52" s="27"/>
    </row>
    <row r="53" spans="2:43" s="80" customFormat="1" ht="32.25" customHeight="1" thickBot="1" x14ac:dyDescent="0.25">
      <c r="B53" s="81"/>
      <c r="C53" s="73"/>
      <c r="D53" s="73"/>
      <c r="E53" s="73"/>
      <c r="F53" s="73"/>
      <c r="G53" s="73"/>
      <c r="H53" s="52"/>
      <c r="I53" s="52"/>
      <c r="J53" s="74"/>
      <c r="K53" s="74"/>
      <c r="L53" s="75"/>
      <c r="M53" s="75"/>
      <c r="S53" s="81"/>
      <c r="T53" s="76"/>
      <c r="U53" s="76"/>
      <c r="V53" s="77"/>
      <c r="W53" s="77"/>
      <c r="X53" s="77"/>
      <c r="Y53" s="82"/>
      <c r="Z53" s="82"/>
      <c r="AA53" s="78"/>
      <c r="AB53" s="78"/>
      <c r="AC53" s="79"/>
      <c r="AD53" s="79"/>
      <c r="AF53" s="72"/>
      <c r="AG53" s="72"/>
      <c r="AH53" s="72"/>
      <c r="AI53" s="83"/>
      <c r="AJ53" s="83"/>
      <c r="AK53" s="83"/>
      <c r="AL53" s="83"/>
      <c r="AM53" s="83"/>
      <c r="AN53" s="83"/>
      <c r="AO53" s="83"/>
      <c r="AP53" s="83"/>
      <c r="AQ53" s="83"/>
    </row>
    <row r="54" spans="2:43" ht="18.75" customHeight="1" x14ac:dyDescent="0.2">
      <c r="B54" s="128" t="s">
        <v>47</v>
      </c>
      <c r="C54" s="129"/>
      <c r="D54" s="129"/>
      <c r="E54" s="129"/>
      <c r="F54" s="129"/>
      <c r="G54" s="129"/>
      <c r="H54" s="129"/>
      <c r="I54" s="129"/>
      <c r="J54" s="130"/>
      <c r="L54" s="137" t="s">
        <v>67</v>
      </c>
      <c r="M54" s="138"/>
      <c r="N54" s="138"/>
      <c r="O54" s="138"/>
      <c r="P54" s="138"/>
      <c r="Q54" s="138"/>
      <c r="R54" s="138"/>
      <c r="S54" s="138"/>
      <c r="T54" s="139"/>
      <c r="U54" s="119" t="s">
        <v>66</v>
      </c>
      <c r="V54" s="120"/>
      <c r="W54" s="120"/>
      <c r="X54" s="120"/>
      <c r="Y54" s="120"/>
      <c r="Z54" s="120"/>
      <c r="AA54" s="120"/>
      <c r="AB54" s="120"/>
      <c r="AC54" s="121"/>
      <c r="AD54" s="27"/>
      <c r="AE54" s="146" t="s">
        <v>52</v>
      </c>
      <c r="AF54" s="147"/>
      <c r="AG54" s="147"/>
      <c r="AH54" s="147"/>
      <c r="AI54" s="147"/>
      <c r="AJ54" s="147"/>
      <c r="AK54" s="147"/>
      <c r="AL54" s="147"/>
      <c r="AM54" s="148"/>
      <c r="AN54" s="27"/>
      <c r="AO54" s="27"/>
      <c r="AP54" s="27"/>
      <c r="AQ54" s="27"/>
    </row>
    <row r="55" spans="2:43" ht="58.5" customHeight="1" x14ac:dyDescent="0.2">
      <c r="B55" s="131"/>
      <c r="C55" s="132"/>
      <c r="D55" s="132"/>
      <c r="E55" s="132"/>
      <c r="F55" s="132"/>
      <c r="G55" s="132"/>
      <c r="H55" s="132"/>
      <c r="I55" s="132"/>
      <c r="J55" s="133"/>
      <c r="L55" s="140"/>
      <c r="M55" s="141"/>
      <c r="N55" s="141"/>
      <c r="O55" s="141"/>
      <c r="P55" s="141"/>
      <c r="Q55" s="141"/>
      <c r="R55" s="141"/>
      <c r="S55" s="141"/>
      <c r="T55" s="144"/>
      <c r="U55" s="122"/>
      <c r="V55" s="123"/>
      <c r="W55" s="123"/>
      <c r="X55" s="123"/>
      <c r="Y55" s="123"/>
      <c r="Z55" s="123"/>
      <c r="AA55" s="123"/>
      <c r="AB55" s="123"/>
      <c r="AC55" s="124"/>
      <c r="AD55" s="27"/>
      <c r="AE55" s="149"/>
      <c r="AF55" s="150"/>
      <c r="AG55" s="150"/>
      <c r="AH55" s="150"/>
      <c r="AI55" s="150"/>
      <c r="AJ55" s="150"/>
      <c r="AK55" s="150"/>
      <c r="AL55" s="150"/>
      <c r="AM55" s="151"/>
      <c r="AN55" s="27"/>
      <c r="AO55" s="27"/>
      <c r="AP55" s="27"/>
      <c r="AQ55" s="27"/>
    </row>
    <row r="56" spans="2:43" x14ac:dyDescent="0.2">
      <c r="B56" s="131"/>
      <c r="C56" s="132"/>
      <c r="D56" s="132"/>
      <c r="E56" s="132"/>
      <c r="F56" s="132"/>
      <c r="G56" s="132"/>
      <c r="H56" s="132"/>
      <c r="I56" s="132"/>
      <c r="J56" s="133"/>
      <c r="L56" s="140"/>
      <c r="M56" s="141"/>
      <c r="N56" s="141"/>
      <c r="O56" s="141"/>
      <c r="P56" s="141"/>
      <c r="Q56" s="141"/>
      <c r="R56" s="141"/>
      <c r="S56" s="141"/>
      <c r="T56" s="144"/>
      <c r="U56" s="122"/>
      <c r="V56" s="123"/>
      <c r="W56" s="123"/>
      <c r="X56" s="123"/>
      <c r="Y56" s="123"/>
      <c r="Z56" s="123"/>
      <c r="AA56" s="123"/>
      <c r="AB56" s="123"/>
      <c r="AC56" s="124"/>
      <c r="AD56" s="27"/>
      <c r="AE56" s="149"/>
      <c r="AF56" s="150"/>
      <c r="AG56" s="150"/>
      <c r="AH56" s="150"/>
      <c r="AI56" s="150"/>
      <c r="AJ56" s="150"/>
      <c r="AK56" s="150"/>
      <c r="AL56" s="150"/>
      <c r="AM56" s="151"/>
      <c r="AN56" s="27"/>
      <c r="AO56" s="27"/>
      <c r="AP56" s="27"/>
      <c r="AQ56" s="27"/>
    </row>
    <row r="57" spans="2:43" ht="13.5" thickBot="1" x14ac:dyDescent="0.25">
      <c r="B57" s="134"/>
      <c r="C57" s="135"/>
      <c r="D57" s="135"/>
      <c r="E57" s="135"/>
      <c r="F57" s="135"/>
      <c r="G57" s="135"/>
      <c r="H57" s="135"/>
      <c r="I57" s="135"/>
      <c r="J57" s="136"/>
      <c r="L57" s="142"/>
      <c r="M57" s="143"/>
      <c r="N57" s="143"/>
      <c r="O57" s="143"/>
      <c r="P57" s="143"/>
      <c r="Q57" s="143"/>
      <c r="R57" s="143"/>
      <c r="S57" s="143"/>
      <c r="T57" s="145"/>
      <c r="U57" s="122"/>
      <c r="V57" s="123"/>
      <c r="W57" s="123"/>
      <c r="X57" s="123"/>
      <c r="Y57" s="123"/>
      <c r="Z57" s="123"/>
      <c r="AA57" s="123"/>
      <c r="AB57" s="123"/>
      <c r="AC57" s="124"/>
      <c r="AD57" s="27"/>
      <c r="AE57" s="149"/>
      <c r="AF57" s="150"/>
      <c r="AG57" s="150"/>
      <c r="AH57" s="150"/>
      <c r="AI57" s="150"/>
      <c r="AJ57" s="150"/>
      <c r="AK57" s="150"/>
      <c r="AL57" s="150"/>
      <c r="AM57" s="151"/>
    </row>
    <row r="58" spans="2:43" ht="12.75" customHeight="1" thickBot="1" x14ac:dyDescent="0.25">
      <c r="B58" s="128" t="s">
        <v>48</v>
      </c>
      <c r="C58" s="129"/>
      <c r="D58" s="129"/>
      <c r="E58" s="129"/>
      <c r="F58" s="129"/>
      <c r="G58" s="129"/>
      <c r="H58" s="129"/>
      <c r="I58" s="129"/>
      <c r="J58" s="130"/>
      <c r="L58" s="137" t="s">
        <v>51</v>
      </c>
      <c r="M58" s="138"/>
      <c r="N58" s="138"/>
      <c r="O58" s="138"/>
      <c r="P58" s="138"/>
      <c r="Q58" s="138"/>
      <c r="R58" s="138"/>
      <c r="S58" s="138"/>
      <c r="T58" s="139"/>
      <c r="U58" s="125"/>
      <c r="V58" s="126"/>
      <c r="W58" s="126"/>
      <c r="X58" s="126"/>
      <c r="Y58" s="126"/>
      <c r="Z58" s="126"/>
      <c r="AA58" s="126"/>
      <c r="AB58" s="126"/>
      <c r="AC58" s="127"/>
      <c r="AE58" s="152"/>
      <c r="AF58" s="153"/>
      <c r="AG58" s="153"/>
      <c r="AH58" s="153"/>
      <c r="AI58" s="153"/>
      <c r="AJ58" s="153"/>
      <c r="AK58" s="153"/>
      <c r="AL58" s="153"/>
      <c r="AM58" s="154"/>
    </row>
    <row r="59" spans="2:43" ht="12.75" customHeight="1" x14ac:dyDescent="0.2">
      <c r="B59" s="131"/>
      <c r="C59" s="132"/>
      <c r="D59" s="132"/>
      <c r="E59" s="132"/>
      <c r="F59" s="132"/>
      <c r="G59" s="132"/>
      <c r="H59" s="132"/>
      <c r="I59" s="132"/>
      <c r="J59" s="133"/>
      <c r="L59" s="140"/>
      <c r="M59" s="141"/>
      <c r="N59" s="141"/>
      <c r="O59" s="141"/>
      <c r="P59" s="141"/>
      <c r="Q59" s="141"/>
      <c r="R59" s="141"/>
      <c r="S59" s="141"/>
      <c r="T59" s="141"/>
      <c r="U59" s="119" t="s">
        <v>68</v>
      </c>
      <c r="V59" s="120"/>
      <c r="W59" s="120"/>
      <c r="X59" s="120"/>
      <c r="Y59" s="120"/>
      <c r="Z59" s="120"/>
      <c r="AA59" s="120"/>
      <c r="AB59" s="120"/>
      <c r="AC59" s="121"/>
    </row>
    <row r="60" spans="2:43" x14ac:dyDescent="0.2">
      <c r="B60" s="131"/>
      <c r="C60" s="132"/>
      <c r="D60" s="132"/>
      <c r="E60" s="132"/>
      <c r="F60" s="132"/>
      <c r="G60" s="132"/>
      <c r="H60" s="132"/>
      <c r="I60" s="132"/>
      <c r="J60" s="133"/>
      <c r="L60" s="140"/>
      <c r="M60" s="141"/>
      <c r="N60" s="141"/>
      <c r="O60" s="141"/>
      <c r="P60" s="141"/>
      <c r="Q60" s="141"/>
      <c r="R60" s="141"/>
      <c r="S60" s="141"/>
      <c r="T60" s="141"/>
      <c r="U60" s="122"/>
      <c r="V60" s="123"/>
      <c r="W60" s="123"/>
      <c r="X60" s="123"/>
      <c r="Y60" s="123"/>
      <c r="Z60" s="123"/>
      <c r="AA60" s="123"/>
      <c r="AB60" s="123"/>
      <c r="AC60" s="124"/>
    </row>
    <row r="61" spans="2:43" x14ac:dyDescent="0.2">
      <c r="B61" s="131"/>
      <c r="C61" s="132"/>
      <c r="D61" s="132"/>
      <c r="E61" s="132"/>
      <c r="F61" s="132"/>
      <c r="G61" s="132"/>
      <c r="H61" s="132"/>
      <c r="I61" s="132"/>
      <c r="J61" s="133"/>
      <c r="L61" s="140"/>
      <c r="M61" s="141"/>
      <c r="N61" s="141"/>
      <c r="O61" s="141"/>
      <c r="P61" s="141"/>
      <c r="Q61" s="141"/>
      <c r="R61" s="141"/>
      <c r="S61" s="141"/>
      <c r="T61" s="141"/>
      <c r="U61" s="122"/>
      <c r="V61" s="123"/>
      <c r="W61" s="123"/>
      <c r="X61" s="123"/>
      <c r="Y61" s="123"/>
      <c r="Z61" s="123"/>
      <c r="AA61" s="123"/>
      <c r="AB61" s="123"/>
      <c r="AC61" s="124"/>
    </row>
    <row r="62" spans="2:43" ht="39" customHeight="1" thickBot="1" x14ac:dyDescent="0.25">
      <c r="B62" s="134"/>
      <c r="C62" s="135"/>
      <c r="D62" s="135"/>
      <c r="E62" s="135"/>
      <c r="F62" s="135"/>
      <c r="G62" s="135"/>
      <c r="H62" s="135"/>
      <c r="I62" s="135"/>
      <c r="J62" s="136"/>
      <c r="L62" s="142"/>
      <c r="M62" s="143"/>
      <c r="N62" s="143"/>
      <c r="O62" s="143"/>
      <c r="P62" s="143"/>
      <c r="Q62" s="143"/>
      <c r="R62" s="143"/>
      <c r="S62" s="143"/>
      <c r="T62" s="143"/>
      <c r="U62" s="122"/>
      <c r="V62" s="123"/>
      <c r="W62" s="123"/>
      <c r="X62" s="123"/>
      <c r="Y62" s="123"/>
      <c r="Z62" s="123"/>
      <c r="AA62" s="123"/>
      <c r="AB62" s="123"/>
      <c r="AC62" s="124"/>
    </row>
    <row r="63" spans="2:43" ht="13.5" thickBot="1" x14ac:dyDescent="0.25">
      <c r="L63" s="137" t="s">
        <v>49</v>
      </c>
      <c r="M63" s="138"/>
      <c r="N63" s="138"/>
      <c r="O63" s="138"/>
      <c r="P63" s="138"/>
      <c r="Q63" s="138"/>
      <c r="R63" s="138"/>
      <c r="S63" s="138"/>
      <c r="T63" s="139"/>
      <c r="U63" s="125"/>
      <c r="V63" s="126"/>
      <c r="W63" s="126"/>
      <c r="X63" s="126"/>
      <c r="Y63" s="126"/>
      <c r="Z63" s="126"/>
      <c r="AA63" s="126"/>
      <c r="AB63" s="126"/>
      <c r="AC63" s="127"/>
    </row>
    <row r="64" spans="2:43" ht="12.75" customHeight="1" x14ac:dyDescent="0.2">
      <c r="L64" s="140"/>
      <c r="M64" s="141"/>
      <c r="N64" s="141"/>
      <c r="O64" s="141"/>
      <c r="P64" s="141"/>
      <c r="Q64" s="141"/>
      <c r="R64" s="141"/>
      <c r="S64" s="141"/>
      <c r="T64" s="144"/>
      <c r="U64" s="119" t="s">
        <v>50</v>
      </c>
      <c r="V64" s="120"/>
      <c r="W64" s="120"/>
      <c r="X64" s="120"/>
      <c r="Y64" s="120"/>
      <c r="Z64" s="120"/>
      <c r="AA64" s="120"/>
      <c r="AB64" s="120"/>
      <c r="AC64" s="121"/>
    </row>
    <row r="65" spans="2:29" x14ac:dyDescent="0.2">
      <c r="B65" s="117"/>
      <c r="C65" s="117"/>
      <c r="D65" s="117"/>
      <c r="E65" s="117"/>
      <c r="F65" s="117"/>
      <c r="G65" s="117"/>
      <c r="H65" s="117"/>
      <c r="I65" s="117"/>
      <c r="J65" s="117"/>
      <c r="L65" s="140"/>
      <c r="M65" s="141"/>
      <c r="N65" s="141"/>
      <c r="O65" s="141"/>
      <c r="P65" s="141"/>
      <c r="Q65" s="141"/>
      <c r="R65" s="141"/>
      <c r="S65" s="141"/>
      <c r="T65" s="144"/>
      <c r="U65" s="122"/>
      <c r="V65" s="123"/>
      <c r="W65" s="123"/>
      <c r="X65" s="123"/>
      <c r="Y65" s="123"/>
      <c r="Z65" s="123"/>
      <c r="AA65" s="123"/>
      <c r="AB65" s="123"/>
      <c r="AC65" s="124"/>
    </row>
    <row r="66" spans="2:29" x14ac:dyDescent="0.2">
      <c r="B66" s="117"/>
      <c r="C66" s="117"/>
      <c r="D66" s="117"/>
      <c r="E66" s="117"/>
      <c r="F66" s="117"/>
      <c r="G66" s="117"/>
      <c r="H66" s="117"/>
      <c r="I66" s="117"/>
      <c r="J66" s="117"/>
      <c r="L66" s="140"/>
      <c r="M66" s="141"/>
      <c r="N66" s="141"/>
      <c r="O66" s="141"/>
      <c r="P66" s="141"/>
      <c r="Q66" s="141"/>
      <c r="R66" s="141"/>
      <c r="S66" s="141"/>
      <c r="T66" s="144"/>
      <c r="U66" s="122"/>
      <c r="V66" s="123"/>
      <c r="W66" s="123"/>
      <c r="X66" s="123"/>
      <c r="Y66" s="123"/>
      <c r="Z66" s="123"/>
      <c r="AA66" s="123"/>
      <c r="AB66" s="123"/>
      <c r="AC66" s="124"/>
    </row>
    <row r="67" spans="2:29" ht="13.5" thickBot="1" x14ac:dyDescent="0.25">
      <c r="B67" s="117"/>
      <c r="C67" s="117"/>
      <c r="D67" s="117"/>
      <c r="E67" s="117"/>
      <c r="F67" s="117"/>
      <c r="G67" s="117"/>
      <c r="H67" s="117"/>
      <c r="I67" s="117"/>
      <c r="J67" s="117"/>
      <c r="L67" s="142"/>
      <c r="M67" s="143"/>
      <c r="N67" s="143"/>
      <c r="O67" s="143"/>
      <c r="P67" s="143"/>
      <c r="Q67" s="143"/>
      <c r="R67" s="143"/>
      <c r="S67" s="143"/>
      <c r="T67" s="145"/>
      <c r="U67" s="122"/>
      <c r="V67" s="123"/>
      <c r="W67" s="123"/>
      <c r="X67" s="123"/>
      <c r="Y67" s="123"/>
      <c r="Z67" s="123"/>
      <c r="AA67" s="123"/>
      <c r="AB67" s="123"/>
      <c r="AC67" s="124"/>
    </row>
    <row r="68" spans="2:29" ht="13.5" thickBot="1" x14ac:dyDescent="0.25">
      <c r="B68" s="117"/>
      <c r="C68" s="117"/>
      <c r="D68" s="117"/>
      <c r="E68" s="117"/>
      <c r="F68" s="117"/>
      <c r="G68" s="117"/>
      <c r="H68" s="117"/>
      <c r="I68" s="117"/>
      <c r="J68" s="117"/>
      <c r="U68" s="125"/>
      <c r="V68" s="126"/>
      <c r="W68" s="126"/>
      <c r="X68" s="126"/>
      <c r="Y68" s="126"/>
      <c r="Z68" s="126"/>
      <c r="AA68" s="126"/>
      <c r="AB68" s="126"/>
      <c r="AC68" s="127"/>
    </row>
    <row r="69" spans="2:29" x14ac:dyDescent="0.2">
      <c r="B69" s="117"/>
      <c r="C69" s="117"/>
      <c r="D69" s="117"/>
      <c r="E69" s="117"/>
      <c r="F69" s="117"/>
      <c r="G69" s="117"/>
      <c r="H69" s="117"/>
      <c r="I69" s="117"/>
      <c r="J69" s="117"/>
    </row>
    <row r="70" spans="2:29" x14ac:dyDescent="0.2">
      <c r="B70" s="117"/>
      <c r="C70" s="117"/>
      <c r="D70" s="117"/>
      <c r="E70" s="117"/>
      <c r="F70" s="117"/>
      <c r="G70" s="117"/>
      <c r="H70" s="117"/>
      <c r="I70" s="117"/>
      <c r="J70" s="117"/>
    </row>
    <row r="71" spans="2:29" x14ac:dyDescent="0.2">
      <c r="B71" s="117"/>
      <c r="C71" s="117"/>
      <c r="D71" s="117"/>
      <c r="E71" s="117"/>
      <c r="F71" s="117"/>
      <c r="G71" s="117"/>
      <c r="H71" s="117"/>
      <c r="I71" s="117"/>
      <c r="J71" s="117"/>
    </row>
    <row r="72" spans="2:29" x14ac:dyDescent="0.2">
      <c r="B72" s="117"/>
      <c r="C72" s="117"/>
      <c r="D72" s="117"/>
      <c r="E72" s="117"/>
      <c r="F72" s="117"/>
      <c r="G72" s="117"/>
      <c r="H72" s="117"/>
      <c r="I72" s="117"/>
      <c r="J72" s="117"/>
    </row>
    <row r="73" spans="2:29" x14ac:dyDescent="0.2">
      <c r="B73" s="117"/>
      <c r="C73" s="117"/>
      <c r="D73" s="117"/>
      <c r="E73" s="117"/>
      <c r="F73" s="117"/>
      <c r="G73" s="117"/>
      <c r="H73" s="117"/>
      <c r="I73" s="117"/>
      <c r="J73" s="117"/>
    </row>
    <row r="74" spans="2:29" x14ac:dyDescent="0.2">
      <c r="B74" s="117"/>
      <c r="C74" s="117"/>
      <c r="D74" s="117"/>
      <c r="E74" s="117"/>
      <c r="F74" s="117"/>
      <c r="G74" s="117"/>
      <c r="H74" s="117"/>
      <c r="I74" s="117"/>
      <c r="J74" s="117"/>
    </row>
    <row r="75" spans="2:29" x14ac:dyDescent="0.2">
      <c r="B75" s="117"/>
      <c r="C75" s="117"/>
      <c r="D75" s="117"/>
      <c r="E75" s="117"/>
      <c r="F75" s="117"/>
      <c r="G75" s="117"/>
      <c r="H75" s="117"/>
      <c r="I75" s="117"/>
      <c r="J75" s="117"/>
    </row>
    <row r="76" spans="2:29" x14ac:dyDescent="0.2">
      <c r="B76" s="117"/>
      <c r="C76" s="117"/>
      <c r="D76" s="117"/>
      <c r="E76" s="117"/>
      <c r="F76" s="117"/>
      <c r="G76" s="117"/>
      <c r="H76" s="117"/>
      <c r="I76" s="117"/>
      <c r="J76" s="117"/>
    </row>
    <row r="77" spans="2:29" x14ac:dyDescent="0.2">
      <c r="B77" s="117"/>
      <c r="C77" s="117"/>
      <c r="D77" s="117"/>
      <c r="E77" s="117"/>
      <c r="F77" s="117"/>
      <c r="G77" s="117"/>
      <c r="H77" s="117"/>
      <c r="I77" s="117"/>
      <c r="J77" s="117"/>
    </row>
    <row r="78" spans="2:29" x14ac:dyDescent="0.2">
      <c r="B78" s="117"/>
      <c r="C78" s="117"/>
      <c r="D78" s="117"/>
      <c r="E78" s="117"/>
      <c r="F78" s="117"/>
      <c r="G78" s="117"/>
      <c r="H78" s="117"/>
      <c r="I78" s="117"/>
      <c r="J78" s="117"/>
    </row>
    <row r="79" spans="2:29" x14ac:dyDescent="0.2">
      <c r="B79" s="117"/>
      <c r="C79" s="117"/>
      <c r="D79" s="117"/>
      <c r="E79" s="117"/>
      <c r="F79" s="117"/>
      <c r="G79" s="117"/>
      <c r="H79" s="117"/>
      <c r="I79" s="117"/>
      <c r="J79" s="117"/>
    </row>
  </sheetData>
  <mergeCells count="70">
    <mergeCell ref="B75:J79"/>
    <mergeCell ref="AI29:AO30"/>
    <mergeCell ref="U59:AC63"/>
    <mergeCell ref="U64:AC68"/>
    <mergeCell ref="B65:J69"/>
    <mergeCell ref="B70:J74"/>
    <mergeCell ref="B58:J62"/>
    <mergeCell ref="L58:T62"/>
    <mergeCell ref="L63:T67"/>
    <mergeCell ref="B54:J57"/>
    <mergeCell ref="L54:T57"/>
    <mergeCell ref="U54:AC58"/>
    <mergeCell ref="AE54:AM58"/>
    <mergeCell ref="M47:M49"/>
    <mergeCell ref="B40:B45"/>
    <mergeCell ref="S40:S45"/>
    <mergeCell ref="S47:S52"/>
    <mergeCell ref="L47:L52"/>
    <mergeCell ref="M40:M45"/>
    <mergeCell ref="L40:L45"/>
    <mergeCell ref="M50:M52"/>
    <mergeCell ref="N48:R49"/>
    <mergeCell ref="A4:AH6"/>
    <mergeCell ref="B12:B17"/>
    <mergeCell ref="S12:S17"/>
    <mergeCell ref="B19:B24"/>
    <mergeCell ref="S19:S24"/>
    <mergeCell ref="AF8:AF52"/>
    <mergeCell ref="AG8:AG52"/>
    <mergeCell ref="L19:L24"/>
    <mergeCell ref="L26:L31"/>
    <mergeCell ref="AC8:AC9"/>
    <mergeCell ref="M8:M9"/>
    <mergeCell ref="J8:J9"/>
    <mergeCell ref="K8:K9"/>
    <mergeCell ref="AA8:AA9"/>
    <mergeCell ref="B33:B38"/>
    <mergeCell ref="S33:S38"/>
    <mergeCell ref="AH8:AH52"/>
    <mergeCell ref="L12:L17"/>
    <mergeCell ref="M12:M17"/>
    <mergeCell ref="B26:B31"/>
    <mergeCell ref="L33:L38"/>
    <mergeCell ref="M33:M38"/>
    <mergeCell ref="L8:L9"/>
    <mergeCell ref="M19:M21"/>
    <mergeCell ref="M22:M24"/>
    <mergeCell ref="M26:M28"/>
    <mergeCell ref="M29:M31"/>
    <mergeCell ref="S26:S31"/>
    <mergeCell ref="G10:H10"/>
    <mergeCell ref="AD26:AD28"/>
    <mergeCell ref="X10:Y10"/>
    <mergeCell ref="B47:B52"/>
    <mergeCell ref="AB8:AB9"/>
    <mergeCell ref="AC12:AC17"/>
    <mergeCell ref="AD8:AD9"/>
    <mergeCell ref="AC47:AC52"/>
    <mergeCell ref="AD47:AD52"/>
    <mergeCell ref="AC19:AC24"/>
    <mergeCell ref="AC33:AC38"/>
    <mergeCell ref="AD33:AD38"/>
    <mergeCell ref="AC40:AC45"/>
    <mergeCell ref="AD40:AD45"/>
    <mergeCell ref="AC26:AC31"/>
    <mergeCell ref="AD29:AD31"/>
    <mergeCell ref="AD12:AD14"/>
    <mergeCell ref="AD15:AD17"/>
    <mergeCell ref="AD19:AD21"/>
    <mergeCell ref="AD22:AD24"/>
  </mergeCells>
  <pageMargins left="0.70866141732283472" right="0.70866141732283472" top="0.19685039370078741" bottom="0.15748031496062992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kalendar-2013</vt:lpstr>
      <vt:lpstr>Plánovací kalendář 2014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Plánovací kalendář 2013</dc:title>
  <dc:creator>Pavel Lasák</dc:creator>
  <dc:description>office.lasakovi.com
web o Excelu a nejen Excelu</dc:description>
  <cp:lastModifiedBy>Admin</cp:lastModifiedBy>
  <cp:lastPrinted>2013-07-20T08:52:44Z</cp:lastPrinted>
  <dcterms:created xsi:type="dcterms:W3CDTF">2012-02-19T09:25:02Z</dcterms:created>
  <dcterms:modified xsi:type="dcterms:W3CDTF">2014-09-23T20:30:38Z</dcterms:modified>
</cp:coreProperties>
</file>